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Ольга Николаевна\Desktop\рп\"/>
    </mc:Choice>
  </mc:AlternateContent>
  <bookViews>
    <workbookView xWindow="0" yWindow="0" windowWidth="28800" windowHeight="1362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25" i="5" l="1"/>
  <c r="AR124" i="5"/>
  <c r="AR123" i="5"/>
  <c r="AR122" i="5"/>
  <c r="AR121" i="5"/>
  <c r="AR120" i="5"/>
  <c r="AR119" i="5"/>
  <c r="AR114" i="5"/>
  <c r="AR113" i="5"/>
  <c r="AR111" i="5"/>
  <c r="AR112" i="5"/>
  <c r="AR110" i="5"/>
  <c r="AR109" i="5"/>
  <c r="AR108" i="5"/>
  <c r="AR107" i="5"/>
  <c r="AR102" i="5"/>
  <c r="AR101" i="5"/>
  <c r="AR100" i="5"/>
  <c r="AR99" i="5"/>
  <c r="AR95" i="5"/>
  <c r="AR96" i="5"/>
  <c r="AR97" i="5"/>
  <c r="AR98" i="5"/>
  <c r="AR94" i="5"/>
  <c r="AR89" i="5"/>
  <c r="AR88" i="5"/>
  <c r="AR87" i="5"/>
  <c r="AR86" i="5"/>
  <c r="AR85" i="5"/>
  <c r="AR84" i="5"/>
  <c r="AR83" i="5"/>
  <c r="AR82" i="5"/>
  <c r="AR81" i="5"/>
  <c r="AR80" i="5"/>
  <c r="AR75" i="5"/>
  <c r="AR74" i="5"/>
  <c r="AR73" i="5"/>
  <c r="AR72" i="5"/>
  <c r="AR71" i="5"/>
  <c r="AR70" i="5"/>
  <c r="AR69" i="5"/>
  <c r="AR68" i="5"/>
  <c r="AR67" i="5"/>
  <c r="AR62" i="5"/>
  <c r="AR61" i="5"/>
  <c r="AR60" i="5"/>
  <c r="AR59" i="5"/>
  <c r="AR58" i="5"/>
  <c r="AR57" i="5"/>
  <c r="AR56" i="5"/>
  <c r="AR51" i="5"/>
  <c r="AR50" i="5"/>
  <c r="AR49" i="5"/>
  <c r="AR48" i="5"/>
  <c r="AR47" i="5"/>
  <c r="AR19" i="5"/>
  <c r="AR17" i="5"/>
  <c r="AR18" i="5"/>
  <c r="AR16" i="5"/>
  <c r="AQ124" i="5" l="1"/>
  <c r="AS124" i="5" s="1"/>
  <c r="AS125" i="5"/>
  <c r="AQ113" i="5" l="1"/>
  <c r="AS113" i="5" s="1"/>
  <c r="AS114" i="5"/>
  <c r="AQ100" i="5"/>
  <c r="AS100" i="5" s="1"/>
  <c r="AS101" i="5"/>
  <c r="AS102" i="5"/>
  <c r="AS87" i="5"/>
  <c r="AS88" i="5"/>
  <c r="AS89" i="5"/>
  <c r="AS75" i="5"/>
  <c r="AS74" i="5"/>
  <c r="AS62" i="5"/>
  <c r="AS51" i="5" l="1"/>
  <c r="AR42" i="5"/>
  <c r="AR41" i="5"/>
  <c r="AR40" i="5"/>
  <c r="AR39" i="5"/>
  <c r="AQ50" i="5"/>
  <c r="AS50" i="5" s="1"/>
  <c r="AQ49" i="5"/>
  <c r="AS49" i="5" s="1"/>
  <c r="AS48" i="5"/>
  <c r="AS47" i="5"/>
  <c r="AR34" i="5"/>
  <c r="AQ34" i="5"/>
  <c r="AR33" i="5"/>
  <c r="AQ33" i="5"/>
  <c r="AR32" i="5"/>
  <c r="AQ32" i="5"/>
  <c r="AR27" i="5"/>
  <c r="AR26" i="5"/>
  <c r="AR25" i="5"/>
  <c r="AR24" i="5"/>
  <c r="AQ27" i="5"/>
  <c r="AQ26" i="5"/>
  <c r="AQ25" i="5"/>
  <c r="AQ24" i="5"/>
  <c r="AQ123" i="5"/>
  <c r="AS123" i="5" s="1"/>
  <c r="AS122" i="5"/>
  <c r="AS121" i="5"/>
  <c r="AS120" i="5"/>
  <c r="AS119" i="5"/>
  <c r="AS112" i="5"/>
  <c r="AS111" i="5"/>
  <c r="AS110" i="5"/>
  <c r="AS109" i="5"/>
  <c r="AS108" i="5"/>
  <c r="AS107" i="5"/>
  <c r="AQ99" i="5"/>
  <c r="AS99" i="5" s="1"/>
  <c r="AQ98" i="5"/>
  <c r="AS98" i="5" s="1"/>
  <c r="AQ97" i="5"/>
  <c r="AS97" i="5" s="1"/>
  <c r="AS96" i="5"/>
  <c r="AS95" i="5"/>
  <c r="AS94" i="5"/>
  <c r="AQ86" i="5"/>
  <c r="AS86" i="5" s="1"/>
  <c r="AQ85" i="5"/>
  <c r="AS85" i="5" s="1"/>
  <c r="AQ84" i="5"/>
  <c r="AS84" i="5" s="1"/>
  <c r="AQ83" i="5"/>
  <c r="AS83" i="5" s="1"/>
  <c r="AS82" i="5"/>
  <c r="AS81" i="5"/>
  <c r="AS80" i="5"/>
  <c r="AS73" i="5"/>
  <c r="AS72" i="5"/>
  <c r="AQ71" i="5"/>
  <c r="AS71" i="5" s="1"/>
  <c r="AS70" i="5"/>
  <c r="AS69" i="5"/>
  <c r="AS68" i="5"/>
  <c r="AS67" i="5"/>
  <c r="AS61" i="5"/>
  <c r="AQ60" i="5"/>
  <c r="AS60" i="5" s="1"/>
  <c r="AS59" i="5"/>
  <c r="AQ58" i="5"/>
  <c r="AS58" i="5" s="1"/>
  <c r="AQ57" i="5"/>
  <c r="AS57" i="5" s="1"/>
  <c r="AS56" i="5"/>
  <c r="AQ19" i="5"/>
  <c r="AS19" i="5" s="1"/>
  <c r="AQ18" i="5"/>
  <c r="AS18" i="5" s="1"/>
  <c r="AQ17" i="5"/>
  <c r="AS17" i="5" s="1"/>
  <c r="AQ16" i="5"/>
  <c r="AS16" i="5" s="1"/>
  <c r="AR15" i="5"/>
  <c r="AQ15" i="5"/>
  <c r="AR14" i="5"/>
  <c r="AQ14" i="5"/>
  <c r="AR13" i="5"/>
  <c r="AQ13" i="5"/>
  <c r="AR12" i="5"/>
  <c r="AQ12" i="5"/>
  <c r="AS41" i="5" l="1"/>
  <c r="AS12" i="5"/>
  <c r="AS40" i="5"/>
  <c r="AS39" i="5"/>
  <c r="AS34" i="5"/>
  <c r="AS15" i="5"/>
  <c r="AS33" i="5"/>
  <c r="AS14" i="5"/>
  <c r="AS42" i="5"/>
  <c r="AS13" i="5"/>
  <c r="AS32" i="5"/>
  <c r="AS26" i="5"/>
  <c r="AS27" i="5"/>
  <c r="AS25" i="5"/>
  <c r="AS24" i="5"/>
</calcChain>
</file>

<file path=xl/sharedStrings.xml><?xml version="1.0" encoding="utf-8"?>
<sst xmlns="http://schemas.openxmlformats.org/spreadsheetml/2006/main" count="418" uniqueCount="106">
  <si>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</si>
  <si>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</si>
  <si>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</si>
  <si>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</si>
  <si>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</si>
  <si>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</si>
  <si>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</si>
  <si>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</si>
  <si>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</si>
  <si>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</si>
  <si>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</si>
  <si>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</si>
  <si>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</si>
  <si>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</si>
  <si>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</si>
  <si>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</si>
  <si>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</si>
  <si>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</si>
  <si>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</si>
  <si>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</si>
  <si>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</si>
  <si>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</si>
  <si>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</si>
  <si>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</si>
  <si>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</si>
  <si>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</si>
  <si>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</si>
  <si>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</si>
  <si>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</si>
  <si>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</si>
  <si>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</si>
  <si>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</si>
  <si>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</si>
  <si>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</si>
  <si>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</si>
  <si>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</si>
  <si>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</si>
  <si>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</si>
  <si>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</si>
  <si>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</si>
  <si>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</si>
  <si>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</si>
  <si>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</si>
  <si>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</si>
  <si>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</si>
  <si>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</si>
  <si>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</si>
  <si>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</si>
  <si>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</si>
  <si>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</si>
  <si>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</si>
  <si>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</si>
  <si>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</si>
  <si>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</si>
  <si>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</si>
  <si>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</si>
  <si>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</si>
  <si>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</si>
  <si>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</si>
  <si>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</si>
  <si>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</si>
  <si>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</si>
  <si>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</si>
  <si>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г. Екатеринбург</t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</si>
  <si>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</si>
  <si>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</si>
  <si>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</si>
  <si>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</si>
  <si>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</si>
  <si>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</si>
  <si>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</si>
  <si>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</si>
  <si>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</si>
  <si>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</si>
  <si>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</si>
  <si>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</si>
  <si>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</si>
  <si>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</si>
  <si>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</si>
  <si>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</si>
  <si>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</si>
  <si>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</si>
  <si>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</si>
  <si>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</si>
  <si>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Алгебра и начала математического анализа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</si>
  <si>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</si>
  <si>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</si>
  <si>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</si>
  <si>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</si>
  <si>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</si>
  <si>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</si>
  <si>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t xml:space="preserve"> №____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</si>
  <si>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</si>
  <si>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</si>
  <si>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</si>
  <si>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</si>
  <si>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</si>
  <si>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</si>
  <si>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</si>
  <si>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</si>
  <si>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</si>
  <si>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МКОУ СОШ с.Кленовское</t>
  </si>
  <si>
    <t>1 Полугодие</t>
  </si>
  <si>
    <t>КР</t>
  </si>
  <si>
    <t xml:space="preserve">КР </t>
  </si>
  <si>
    <t>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</si>
</sst>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2" fillId="4" borderId="0" xfId="0" applyFont="1" applyFill="1"/>
    <xf numFmtId="0" fontId="4" fillId="9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22" workbookViewId="0">
      <selection activeCell="A26" sqref="A26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0" t="s">
        <v>50</v>
      </c>
    </row>
    <row r="2" spans="1:1" ht="18.75" x14ac:dyDescent="0.25">
      <c r="A2" s="11"/>
    </row>
    <row r="3" spans="1:1" ht="138.75" customHeight="1" x14ac:dyDescent="0.25">
      <c r="A3" s="12" t="s">
        <v>98</v>
      </c>
    </row>
    <row r="4" spans="1:1" ht="262.5" x14ac:dyDescent="0.25">
      <c r="A4" s="17" t="s">
        <v>87</v>
      </c>
    </row>
    <row r="5" spans="1:1" ht="31.5" customHeight="1" x14ac:dyDescent="0.25">
      <c r="A5" s="12" t="s">
        <v>41</v>
      </c>
    </row>
    <row r="6" spans="1:1" ht="28.5" customHeight="1" x14ac:dyDescent="0.25">
      <c r="A6" s="13" t="s">
        <v>42</v>
      </c>
    </row>
    <row r="7" spans="1:1" ht="19.5" customHeight="1" x14ac:dyDescent="0.25">
      <c r="A7" s="13" t="s">
        <v>43</v>
      </c>
    </row>
    <row r="8" spans="1:1" s="15" customFormat="1" ht="26.25" customHeight="1" x14ac:dyDescent="0.25">
      <c r="A8" s="14" t="s">
        <v>72</v>
      </c>
    </row>
    <row r="9" spans="1:1" s="15" customFormat="1" ht="25.5" customHeight="1" x14ac:dyDescent="0.25">
      <c r="A9" s="14" t="s">
        <v>44</v>
      </c>
    </row>
    <row r="10" spans="1:1" s="15" customFormat="1" ht="39" customHeight="1" x14ac:dyDescent="0.25">
      <c r="A10" s="18" t="s">
        <v>58</v>
      </c>
    </row>
    <row r="11" spans="1:1" s="15" customFormat="1" ht="36.75" customHeight="1" x14ac:dyDescent="0.25">
      <c r="A11" s="18" t="s">
        <v>73</v>
      </c>
    </row>
    <row r="12" spans="1:1" s="15" customFormat="1" ht="18.75" x14ac:dyDescent="0.25">
      <c r="A12" s="14" t="s">
        <v>92</v>
      </c>
    </row>
    <row r="13" spans="1:1" s="15" customFormat="1" ht="37.5" x14ac:dyDescent="0.25">
      <c r="A13" s="16" t="s">
        <v>45</v>
      </c>
    </row>
    <row r="14" spans="1:1" s="15" customFormat="1" ht="18.75" x14ac:dyDescent="0.25">
      <c r="A14" s="18" t="s">
        <v>68</v>
      </c>
    </row>
    <row r="15" spans="1:1" s="15" customFormat="1" ht="18.75" x14ac:dyDescent="0.25">
      <c r="A15" s="14" t="s">
        <v>46</v>
      </c>
    </row>
    <row r="16" spans="1:1" s="15" customFormat="1" ht="18.75" x14ac:dyDescent="0.25">
      <c r="A16" s="18" t="s">
        <v>61</v>
      </c>
    </row>
    <row r="17" spans="1:1" s="15" customFormat="1" ht="18.75" x14ac:dyDescent="0.25">
      <c r="A17" s="14" t="s">
        <v>47</v>
      </c>
    </row>
    <row r="18" spans="1:1" s="15" customFormat="1" ht="37.5" x14ac:dyDescent="0.25">
      <c r="A18" s="18" t="s">
        <v>85</v>
      </c>
    </row>
    <row r="19" spans="1:1" s="15" customFormat="1" ht="18.75" x14ac:dyDescent="0.25">
      <c r="A19" s="16" t="s">
        <v>48</v>
      </c>
    </row>
    <row r="20" spans="1:1" s="15" customFormat="1" ht="37.5" x14ac:dyDescent="0.25">
      <c r="A20" s="18" t="s">
        <v>69</v>
      </c>
    </row>
    <row r="21" spans="1:1" s="15" customFormat="1" ht="37.5" x14ac:dyDescent="0.25">
      <c r="A21" s="14" t="s">
        <v>100</v>
      </c>
    </row>
    <row r="22" spans="1:1" s="15" customFormat="1" ht="18" x14ac:dyDescent="0.25">
      <c r="A22" s="14"/>
    </row>
    <row r="23" spans="1:1" s="15" customFormat="1" ht="150" x14ac:dyDescent="0.25">
      <c r="A23" s="16" t="s">
        <v>99</v>
      </c>
    </row>
    <row r="24" spans="1:1" s="15" customFormat="1" ht="37.5" x14ac:dyDescent="0.25">
      <c r="A24" s="30" t="s">
        <v>71</v>
      </c>
    </row>
    <row r="25" spans="1:1" s="15" customFormat="1" ht="75" x14ac:dyDescent="0.25">
      <c r="A25" s="16" t="s">
        <v>49</v>
      </c>
    </row>
    <row r="26" spans="1:1" s="15" customFormat="1" ht="93.75" x14ac:dyDescent="0.25">
      <c r="A26" s="16" t="s">
        <v>57</v>
      </c>
    </row>
    <row r="27" spans="1:1" s="15" customFormat="1" ht="93.75" x14ac:dyDescent="0.25">
      <c r="A27" s="30" t="s">
        <v>62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6"/>
  <sheetViews>
    <sheetView tabSelected="1" view="pageBreakPreview" zoomScale="85" zoomScaleNormal="85" zoomScaleSheetLayoutView="85" workbookViewId="0">
      <selection activeCell="E44" sqref="E44:AP44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76" customFormat="1" ht="63" customHeight="1" x14ac:dyDescent="0.25">
      <c r="A1" s="28" t="s">
        <v>90</v>
      </c>
      <c r="B1" s="28"/>
      <c r="C1" s="28"/>
      <c r="D1" s="28"/>
      <c r="E1" s="28" t="s">
        <v>91</v>
      </c>
      <c r="F1" s="28"/>
      <c r="G1" s="83"/>
      <c r="H1" s="28"/>
      <c r="L1" s="85" t="s">
        <v>37</v>
      </c>
      <c r="AC1" s="77"/>
      <c r="AD1" s="77"/>
      <c r="AL1" s="77"/>
      <c r="AM1" s="77"/>
      <c r="AN1" s="77"/>
      <c r="AO1" s="77"/>
      <c r="AP1" s="77"/>
      <c r="AQ1" s="77"/>
      <c r="AR1" s="77"/>
      <c r="AS1" s="77"/>
    </row>
    <row r="2" spans="1:48" ht="21.75" customHeight="1" x14ac:dyDescent="0.4">
      <c r="A2" s="29" t="s">
        <v>54</v>
      </c>
      <c r="B2" s="27" t="s">
        <v>63</v>
      </c>
      <c r="C2" s="86"/>
      <c r="D2" s="80"/>
      <c r="F2" s="83"/>
      <c r="G2" s="84" t="s">
        <v>88</v>
      </c>
      <c r="H2" s="28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33"/>
      <c r="AE2" s="33"/>
      <c r="AF2" s="33"/>
      <c r="AG2" s="33"/>
      <c r="AH2" s="33"/>
      <c r="AI2" s="32"/>
      <c r="AJ2" s="32"/>
      <c r="AK2" s="32"/>
      <c r="AL2" s="54"/>
      <c r="AM2" s="54"/>
      <c r="AN2" s="54"/>
      <c r="AO2" s="61"/>
      <c r="AP2" s="61"/>
      <c r="AQ2" s="61"/>
      <c r="AR2" s="61"/>
      <c r="AS2" s="61"/>
      <c r="AT2" s="32"/>
      <c r="AU2" s="32"/>
      <c r="AV2" s="32"/>
    </row>
    <row r="3" spans="1:48" ht="40.5" customHeight="1" x14ac:dyDescent="0.25">
      <c r="A3" s="29" t="s">
        <v>64</v>
      </c>
      <c r="B3" s="46" t="s">
        <v>101</v>
      </c>
      <c r="C3" s="32"/>
      <c r="D3" s="80"/>
      <c r="E3" s="31"/>
      <c r="F3" s="31"/>
      <c r="G3" s="161" t="s">
        <v>86</v>
      </c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3"/>
      <c r="X3" s="102" t="s">
        <v>60</v>
      </c>
      <c r="Y3" s="103"/>
      <c r="Z3" s="103"/>
      <c r="AA3" s="103"/>
      <c r="AB3" s="104"/>
      <c r="AC3" s="148" t="s">
        <v>75</v>
      </c>
      <c r="AD3" s="149"/>
      <c r="AE3" s="149"/>
      <c r="AF3" s="149"/>
      <c r="AG3" s="149"/>
      <c r="AH3" s="149"/>
      <c r="AI3" s="149"/>
      <c r="AJ3" s="149"/>
      <c r="AK3" s="149"/>
      <c r="AL3" s="149"/>
      <c r="AM3" s="150"/>
      <c r="AN3" s="159" t="s">
        <v>76</v>
      </c>
      <c r="AO3" s="159"/>
      <c r="AP3" s="57" t="s">
        <v>77</v>
      </c>
      <c r="AQ3" s="57"/>
      <c r="AR3" s="62"/>
      <c r="AS3" s="32"/>
      <c r="AT3" s="32"/>
      <c r="AU3" s="59"/>
      <c r="AV3" s="32"/>
    </row>
    <row r="4" spans="1:48" ht="22.5" customHeight="1" x14ac:dyDescent="0.2">
      <c r="B4" s="160" t="s">
        <v>65</v>
      </c>
      <c r="C4" s="160"/>
      <c r="D4" s="32"/>
      <c r="E4" s="32"/>
      <c r="F4" s="34"/>
      <c r="G4" s="82" t="s">
        <v>79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105" t="s">
        <v>93</v>
      </c>
      <c r="Y4" s="106"/>
      <c r="Z4" s="106"/>
      <c r="AA4" s="106"/>
      <c r="AB4" s="107"/>
      <c r="AC4" s="151"/>
      <c r="AD4" s="152"/>
      <c r="AE4" s="152"/>
      <c r="AF4" s="152"/>
      <c r="AG4" s="152"/>
      <c r="AH4" s="152"/>
      <c r="AI4" s="152"/>
      <c r="AJ4" s="152"/>
      <c r="AK4" s="152"/>
      <c r="AL4" s="152"/>
      <c r="AM4" s="153"/>
      <c r="AN4" s="159"/>
      <c r="AO4" s="159"/>
      <c r="AP4" s="165" t="s">
        <v>78</v>
      </c>
      <c r="AQ4" s="165"/>
      <c r="AU4" s="59"/>
      <c r="AV4" s="32"/>
    </row>
    <row r="5" spans="1:48" ht="42.75" customHeight="1" x14ac:dyDescent="0.2">
      <c r="A5" s="67" t="s">
        <v>66</v>
      </c>
      <c r="B5" s="27" t="s">
        <v>105</v>
      </c>
      <c r="C5" s="37" t="s">
        <v>55</v>
      </c>
      <c r="D5" s="3"/>
      <c r="E5" s="32"/>
      <c r="F5" s="34"/>
      <c r="G5" s="164" t="s">
        <v>80</v>
      </c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08"/>
      <c r="Y5" s="108"/>
      <c r="Z5" s="108"/>
      <c r="AA5" s="108"/>
      <c r="AB5" s="109"/>
      <c r="AC5" s="154"/>
      <c r="AD5" s="155"/>
      <c r="AE5" s="155"/>
      <c r="AF5" s="155"/>
      <c r="AG5" s="155"/>
      <c r="AH5" s="155"/>
      <c r="AI5" s="155"/>
      <c r="AJ5" s="155"/>
      <c r="AK5" s="155"/>
      <c r="AL5" s="155"/>
      <c r="AM5" s="156"/>
      <c r="AN5" s="159"/>
      <c r="AO5" s="159"/>
      <c r="AP5" s="166" t="s">
        <v>64</v>
      </c>
      <c r="AQ5" s="167"/>
      <c r="AU5" s="59"/>
      <c r="AV5" s="32"/>
    </row>
    <row r="6" spans="1:48" ht="35.25" customHeight="1" x14ac:dyDescent="0.2">
      <c r="A6" s="68" t="s">
        <v>67</v>
      </c>
      <c r="B6" s="100">
        <v>45899</v>
      </c>
      <c r="C6" s="37" t="s">
        <v>56</v>
      </c>
      <c r="D6" s="36"/>
      <c r="E6" s="35"/>
      <c r="F6" s="3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8" t="s">
        <v>94</v>
      </c>
      <c r="Y6" s="169"/>
      <c r="Z6" s="169"/>
      <c r="AA6" s="169"/>
      <c r="AB6" s="169"/>
      <c r="AC6" s="70" t="s">
        <v>95</v>
      </c>
      <c r="AD6" s="63"/>
      <c r="AE6" s="63"/>
      <c r="AF6" s="63"/>
      <c r="AG6" s="63"/>
      <c r="AH6" s="54"/>
      <c r="AU6" s="32"/>
      <c r="AV6" s="32"/>
    </row>
    <row r="7" spans="1:48" ht="26.25" customHeight="1" x14ac:dyDescent="0.2">
      <c r="A7" s="157" t="s">
        <v>89</v>
      </c>
      <c r="B7" s="157"/>
      <c r="C7" s="158" t="s">
        <v>102</v>
      </c>
      <c r="D7" s="158"/>
      <c r="E7" s="32"/>
      <c r="F7" s="3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Y7" s="60"/>
      <c r="Z7" s="32"/>
      <c r="AB7" s="60"/>
      <c r="AC7" s="72" t="s">
        <v>97</v>
      </c>
      <c r="AP7" s="53"/>
      <c r="AQ7" s="53"/>
      <c r="AR7" s="53"/>
      <c r="AS7" s="32"/>
    </row>
    <row r="8" spans="1:48" ht="22.5" customHeight="1" x14ac:dyDescent="0.25">
      <c r="A8" s="73"/>
      <c r="B8" s="73"/>
      <c r="C8" s="73"/>
      <c r="D8" s="74"/>
      <c r="E8" s="74"/>
      <c r="F8" s="74"/>
      <c r="G8" s="75"/>
      <c r="H8" s="75"/>
      <c r="I8" s="73"/>
      <c r="J8" s="32"/>
      <c r="K8" s="32"/>
      <c r="X8" s="81"/>
      <c r="Y8" s="32"/>
      <c r="Z8" s="52"/>
      <c r="AA8" s="52"/>
      <c r="AB8" s="52"/>
      <c r="AC8" s="69" t="s">
        <v>96</v>
      </c>
      <c r="AD8" s="53"/>
      <c r="AE8" s="53"/>
      <c r="AF8" s="53"/>
      <c r="AG8" s="53"/>
      <c r="AH8" s="53"/>
      <c r="AI8" s="53"/>
      <c r="AJ8" s="53"/>
      <c r="AK8" s="87"/>
      <c r="AL8" s="71"/>
      <c r="AM8" s="53"/>
      <c r="AN8" s="53"/>
      <c r="AO8" s="53"/>
      <c r="AP8" s="53"/>
      <c r="AQ8" s="53"/>
      <c r="AR8" s="53"/>
      <c r="AS8" s="54"/>
    </row>
    <row r="9" spans="1:48" s="2" customFormat="1" ht="120.75" customHeight="1" x14ac:dyDescent="0.2">
      <c r="A9" s="118" t="s">
        <v>15</v>
      </c>
      <c r="B9" s="118"/>
      <c r="C9" s="118"/>
      <c r="D9" s="118"/>
      <c r="E9" s="119" t="s">
        <v>38</v>
      </c>
      <c r="F9" s="119"/>
      <c r="G9" s="119"/>
      <c r="H9" s="119"/>
      <c r="I9" s="119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01" t="s">
        <v>20</v>
      </c>
      <c r="AR9" s="101" t="s">
        <v>22</v>
      </c>
      <c r="AS9" s="110" t="s">
        <v>21</v>
      </c>
    </row>
    <row r="10" spans="1:48" s="2" customFormat="1" ht="21.75" customHeight="1" x14ac:dyDescent="0.2">
      <c r="A10" s="111" t="s">
        <v>0</v>
      </c>
      <c r="B10" s="112"/>
      <c r="C10" s="115" t="s">
        <v>59</v>
      </c>
      <c r="D10" s="22" t="s">
        <v>18</v>
      </c>
      <c r="E10" s="117" t="s">
        <v>1</v>
      </c>
      <c r="F10" s="117"/>
      <c r="G10" s="117"/>
      <c r="H10" s="117"/>
      <c r="I10" s="117" t="s">
        <v>2</v>
      </c>
      <c r="J10" s="117"/>
      <c r="K10" s="117"/>
      <c r="L10" s="117"/>
      <c r="M10" s="117" t="s">
        <v>3</v>
      </c>
      <c r="N10" s="117"/>
      <c r="O10" s="117"/>
      <c r="P10" s="117"/>
      <c r="Q10" s="117" t="s">
        <v>4</v>
      </c>
      <c r="R10" s="117"/>
      <c r="S10" s="117"/>
      <c r="T10" s="117"/>
      <c r="U10" s="117" t="s">
        <v>5</v>
      </c>
      <c r="V10" s="117"/>
      <c r="W10" s="117"/>
      <c r="X10" s="117" t="s">
        <v>6</v>
      </c>
      <c r="Y10" s="117"/>
      <c r="Z10" s="117"/>
      <c r="AA10" s="117"/>
      <c r="AB10" s="117" t="s">
        <v>7</v>
      </c>
      <c r="AC10" s="117"/>
      <c r="AD10" s="117"/>
      <c r="AE10" s="117" t="s">
        <v>8</v>
      </c>
      <c r="AF10" s="117"/>
      <c r="AG10" s="117"/>
      <c r="AH10" s="117"/>
      <c r="AI10" s="117"/>
      <c r="AJ10" s="117" t="s">
        <v>9</v>
      </c>
      <c r="AK10" s="117"/>
      <c r="AL10" s="117"/>
      <c r="AM10" s="117" t="s">
        <v>10</v>
      </c>
      <c r="AN10" s="117"/>
      <c r="AO10" s="117"/>
      <c r="AP10" s="117"/>
      <c r="AQ10" s="101"/>
      <c r="AR10" s="101"/>
      <c r="AS10" s="110"/>
    </row>
    <row r="11" spans="1:48" s="6" customFormat="1" ht="11.25" customHeight="1" x14ac:dyDescent="0.2">
      <c r="A11" s="113"/>
      <c r="B11" s="114"/>
      <c r="C11" s="116"/>
      <c r="D11" s="22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01"/>
      <c r="AR11" s="101"/>
      <c r="AS11" s="110"/>
    </row>
    <row r="12" spans="1:48" s="6" customFormat="1" ht="11.25" customHeight="1" x14ac:dyDescent="0.2">
      <c r="A12" s="146" t="s">
        <v>74</v>
      </c>
      <c r="B12" s="89" t="s">
        <v>13</v>
      </c>
      <c r="C12" s="38">
        <v>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9">
        <f t="shared" ref="AQ12:AQ19" si="0">COUNTA(E12:AP12)</f>
        <v>0</v>
      </c>
      <c r="AR12" s="3">
        <f>33*5</f>
        <v>165</v>
      </c>
      <c r="AS12" s="40">
        <f>AQ12/AR12</f>
        <v>0</v>
      </c>
    </row>
    <row r="13" spans="1:48" ht="12.75" customHeight="1" x14ac:dyDescent="0.2">
      <c r="A13" s="147"/>
      <c r="B13" s="89" t="s">
        <v>11</v>
      </c>
      <c r="C13" s="38">
        <v>1</v>
      </c>
      <c r="D13" s="24"/>
      <c r="E13" s="4"/>
      <c r="F13" s="4"/>
      <c r="G13" s="4"/>
      <c r="H13" s="4"/>
      <c r="I13" s="4"/>
      <c r="J13" s="2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9">
        <f t="shared" si="0"/>
        <v>0</v>
      </c>
      <c r="AR13" s="3">
        <f t="shared" ref="AR13:AR14" si="1">33*4</f>
        <v>132</v>
      </c>
      <c r="AS13" s="40">
        <f t="shared" ref="AS13:AS19" si="2">AQ13/AR13</f>
        <v>0</v>
      </c>
    </row>
    <row r="14" spans="1:48" ht="12.75" customHeight="1" x14ac:dyDescent="0.2">
      <c r="A14" s="147"/>
      <c r="B14" s="89" t="s">
        <v>16</v>
      </c>
      <c r="C14" s="38">
        <v>1</v>
      </c>
      <c r="D14" s="24"/>
      <c r="E14" s="4"/>
      <c r="F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9">
        <f t="shared" si="0"/>
        <v>0</v>
      </c>
      <c r="AR14" s="3">
        <f t="shared" si="1"/>
        <v>132</v>
      </c>
      <c r="AS14" s="40">
        <f t="shared" si="2"/>
        <v>0</v>
      </c>
    </row>
    <row r="15" spans="1:48" ht="12.75" customHeight="1" x14ac:dyDescent="0.2">
      <c r="A15" s="147"/>
      <c r="B15" s="89" t="s">
        <v>17</v>
      </c>
      <c r="C15" s="38">
        <v>1</v>
      </c>
      <c r="D15" s="24"/>
      <c r="E15" s="4"/>
      <c r="F15" s="4"/>
      <c r="G15" s="2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9">
        <f t="shared" si="0"/>
        <v>0</v>
      </c>
      <c r="AR15" s="3">
        <f t="shared" ref="AR15" si="3">33*2</f>
        <v>66</v>
      </c>
      <c r="AS15" s="40">
        <f t="shared" si="2"/>
        <v>0</v>
      </c>
    </row>
    <row r="16" spans="1:48" ht="12.75" customHeight="1" x14ac:dyDescent="0.2">
      <c r="A16" s="147"/>
      <c r="B16" s="89" t="s">
        <v>51</v>
      </c>
      <c r="C16" s="38">
        <v>1</v>
      </c>
      <c r="D16" s="24"/>
      <c r="E16" s="4"/>
      <c r="F16" s="4"/>
      <c r="G16" s="26"/>
      <c r="H16" s="26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9">
        <f t="shared" si="0"/>
        <v>0</v>
      </c>
      <c r="AR16" s="3">
        <f>33*1</f>
        <v>33</v>
      </c>
      <c r="AS16" s="40">
        <f t="shared" si="2"/>
        <v>0</v>
      </c>
    </row>
    <row r="17" spans="1:45" ht="12.75" customHeight="1" x14ac:dyDescent="0.2">
      <c r="A17" s="147"/>
      <c r="B17" s="89" t="s">
        <v>52</v>
      </c>
      <c r="C17" s="38">
        <v>1</v>
      </c>
      <c r="D17" s="2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4"/>
      <c r="AM17" s="7"/>
      <c r="AN17" s="7"/>
      <c r="AO17" s="7"/>
      <c r="AP17" s="7"/>
      <c r="AQ17" s="39">
        <f t="shared" si="0"/>
        <v>0</v>
      </c>
      <c r="AR17" s="3">
        <f t="shared" ref="AR17:AR18" si="4">33*1</f>
        <v>33</v>
      </c>
      <c r="AS17" s="40">
        <f t="shared" si="2"/>
        <v>0</v>
      </c>
    </row>
    <row r="18" spans="1:45" ht="12.75" customHeight="1" x14ac:dyDescent="0.2">
      <c r="A18" s="147"/>
      <c r="B18" s="89" t="s">
        <v>53</v>
      </c>
      <c r="C18" s="38">
        <v>1</v>
      </c>
      <c r="D18" s="2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4"/>
      <c r="AM18" s="7"/>
      <c r="AN18" s="7"/>
      <c r="AO18" s="7"/>
      <c r="AP18" s="7"/>
      <c r="AQ18" s="39">
        <f t="shared" si="0"/>
        <v>0</v>
      </c>
      <c r="AR18" s="3">
        <f t="shared" si="4"/>
        <v>33</v>
      </c>
      <c r="AS18" s="40">
        <f t="shared" si="2"/>
        <v>0</v>
      </c>
    </row>
    <row r="19" spans="1:45" ht="12.75" customHeight="1" x14ac:dyDescent="0.2">
      <c r="A19" s="147"/>
      <c r="B19" s="88" t="s">
        <v>70</v>
      </c>
      <c r="C19" s="38">
        <v>1</v>
      </c>
      <c r="D19" s="2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4"/>
      <c r="AM19" s="7"/>
      <c r="AN19" s="7"/>
      <c r="AO19" s="7"/>
      <c r="AP19" s="7"/>
      <c r="AQ19" s="39">
        <f t="shared" si="0"/>
        <v>0</v>
      </c>
      <c r="AR19" s="3">
        <f>33*3</f>
        <v>99</v>
      </c>
      <c r="AS19" s="40">
        <f t="shared" si="2"/>
        <v>0</v>
      </c>
    </row>
    <row r="20" spans="1:45" s="43" customFormat="1" ht="27" customHeight="1" x14ac:dyDescent="0.2">
      <c r="A20" s="121"/>
      <c r="B20" s="121"/>
      <c r="C20" s="121"/>
      <c r="D20" s="121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5"/>
      <c r="AN20" s="65"/>
      <c r="AO20" s="65"/>
      <c r="AP20" s="65"/>
      <c r="AQ20" s="65"/>
      <c r="AR20" s="65"/>
      <c r="AS20" s="65"/>
    </row>
    <row r="21" spans="1:45" s="2" customFormat="1" ht="111.75" customHeight="1" x14ac:dyDescent="0.2">
      <c r="A21" s="118" t="s">
        <v>14</v>
      </c>
      <c r="B21" s="118"/>
      <c r="C21" s="118"/>
      <c r="D21" s="118"/>
      <c r="E21" s="134" t="s">
        <v>38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6"/>
      <c r="AQ21" s="101" t="s">
        <v>20</v>
      </c>
      <c r="AR21" s="101" t="s">
        <v>22</v>
      </c>
      <c r="AS21" s="110" t="s">
        <v>21</v>
      </c>
    </row>
    <row r="22" spans="1:45" s="2" customFormat="1" ht="21.75" customHeight="1" x14ac:dyDescent="0.2">
      <c r="A22" s="111" t="s">
        <v>0</v>
      </c>
      <c r="B22" s="112"/>
      <c r="C22" s="115" t="s">
        <v>59</v>
      </c>
      <c r="D22" s="22" t="s">
        <v>18</v>
      </c>
      <c r="E22" s="117" t="s">
        <v>1</v>
      </c>
      <c r="F22" s="117"/>
      <c r="G22" s="117"/>
      <c r="H22" s="117"/>
      <c r="I22" s="117" t="s">
        <v>2</v>
      </c>
      <c r="J22" s="117"/>
      <c r="K22" s="117"/>
      <c r="L22" s="117"/>
      <c r="M22" s="117" t="s">
        <v>3</v>
      </c>
      <c r="N22" s="117"/>
      <c r="O22" s="117"/>
      <c r="P22" s="117"/>
      <c r="Q22" s="117" t="s">
        <v>4</v>
      </c>
      <c r="R22" s="117"/>
      <c r="S22" s="117"/>
      <c r="T22" s="117"/>
      <c r="U22" s="117" t="s">
        <v>5</v>
      </c>
      <c r="V22" s="117"/>
      <c r="W22" s="117"/>
      <c r="X22" s="117" t="s">
        <v>6</v>
      </c>
      <c r="Y22" s="117"/>
      <c r="Z22" s="117"/>
      <c r="AA22" s="117"/>
      <c r="AB22" s="117" t="s">
        <v>7</v>
      </c>
      <c r="AC22" s="117"/>
      <c r="AD22" s="117"/>
      <c r="AE22" s="117" t="s">
        <v>8</v>
      </c>
      <c r="AF22" s="117"/>
      <c r="AG22" s="117"/>
      <c r="AH22" s="117"/>
      <c r="AI22" s="117"/>
      <c r="AJ22" s="117" t="s">
        <v>9</v>
      </c>
      <c r="AK22" s="117"/>
      <c r="AL22" s="117"/>
      <c r="AM22" s="117" t="s">
        <v>10</v>
      </c>
      <c r="AN22" s="117"/>
      <c r="AO22" s="117"/>
      <c r="AP22" s="117"/>
      <c r="AQ22" s="101"/>
      <c r="AR22" s="101"/>
      <c r="AS22" s="110"/>
    </row>
    <row r="23" spans="1:45" s="6" customFormat="1" ht="11.25" customHeight="1" x14ac:dyDescent="0.2">
      <c r="A23" s="113"/>
      <c r="B23" s="114"/>
      <c r="C23" s="116"/>
      <c r="D23" s="22" t="s">
        <v>19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101"/>
      <c r="AR23" s="101"/>
      <c r="AS23" s="110"/>
    </row>
    <row r="24" spans="1:45" ht="12.75" customHeight="1" x14ac:dyDescent="0.2">
      <c r="A24" s="146" t="s">
        <v>25</v>
      </c>
      <c r="B24" s="89" t="s">
        <v>13</v>
      </c>
      <c r="C24" s="38">
        <v>2</v>
      </c>
      <c r="D24" s="44"/>
      <c r="E24" s="25"/>
      <c r="F24" s="41"/>
      <c r="G24" s="41"/>
      <c r="H24" s="41"/>
      <c r="I24" s="41"/>
      <c r="J24" s="41"/>
      <c r="K24" s="41"/>
      <c r="L24" s="41"/>
      <c r="M24" s="41"/>
      <c r="N24" s="96" t="s">
        <v>103</v>
      </c>
      <c r="O24" s="41"/>
      <c r="P24" s="41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41"/>
      <c r="AN24" s="41"/>
      <c r="AO24" s="41"/>
      <c r="AP24" s="41"/>
      <c r="AQ24" s="39">
        <f>COUNTA(E24:AP24)</f>
        <v>1</v>
      </c>
      <c r="AR24" s="3">
        <f>34*5</f>
        <v>170</v>
      </c>
      <c r="AS24" s="40">
        <f>AQ24/AR24</f>
        <v>5.8823529411764705E-3</v>
      </c>
    </row>
    <row r="25" spans="1:45" x14ac:dyDescent="0.2">
      <c r="A25" s="147"/>
      <c r="B25" s="89" t="s">
        <v>11</v>
      </c>
      <c r="C25" s="38">
        <v>2</v>
      </c>
      <c r="D25" s="44"/>
      <c r="E25" s="25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97" t="s">
        <v>103</v>
      </c>
      <c r="R25" s="26"/>
      <c r="S25" s="26"/>
      <c r="T25" s="26"/>
      <c r="U25" s="25"/>
      <c r="V25" s="26"/>
      <c r="W25" s="26"/>
      <c r="X25" s="25"/>
      <c r="Y25" s="26"/>
      <c r="Z25" s="26"/>
      <c r="AA25" s="26"/>
      <c r="AB25" s="25"/>
      <c r="AC25" s="26"/>
      <c r="AD25" s="26"/>
      <c r="AE25" s="25"/>
      <c r="AF25" s="25"/>
      <c r="AG25" s="26"/>
      <c r="AH25" s="26"/>
      <c r="AI25" s="26"/>
      <c r="AJ25" s="25"/>
      <c r="AK25" s="26"/>
      <c r="AL25" s="26"/>
      <c r="AM25" s="41"/>
      <c r="AN25" s="41"/>
      <c r="AO25" s="41"/>
      <c r="AP25" s="41"/>
      <c r="AQ25" s="39">
        <f>COUNTA(E25:AP25)</f>
        <v>1</v>
      </c>
      <c r="AR25" s="3">
        <f>34*4</f>
        <v>136</v>
      </c>
      <c r="AS25" s="40">
        <f t="shared" ref="AS25:AS27" si="5">AQ25/AR25</f>
        <v>7.3529411764705881E-3</v>
      </c>
    </row>
    <row r="26" spans="1:45" ht="12.75" customHeight="1" x14ac:dyDescent="0.2">
      <c r="A26" s="147"/>
      <c r="B26" s="89" t="s">
        <v>16</v>
      </c>
      <c r="C26" s="38">
        <v>2</v>
      </c>
      <c r="D26" s="44"/>
      <c r="E26" s="25"/>
      <c r="F26" s="25"/>
      <c r="G26" s="25"/>
      <c r="H26" s="26"/>
      <c r="I26" s="43"/>
      <c r="J26" s="25"/>
      <c r="K26" s="25"/>
      <c r="L26" s="25"/>
      <c r="M26" s="25"/>
      <c r="N26" s="25"/>
      <c r="O26" s="25"/>
      <c r="P26" s="25"/>
      <c r="Q26" s="25"/>
      <c r="R26" s="26"/>
      <c r="S26" s="26"/>
      <c r="T26" s="26"/>
      <c r="U26" s="25"/>
      <c r="V26" s="26"/>
      <c r="W26" s="26"/>
      <c r="X26" s="25"/>
      <c r="Y26" s="26"/>
      <c r="Z26" s="26"/>
      <c r="AA26" s="26"/>
      <c r="AB26" s="26"/>
      <c r="AC26" s="26"/>
      <c r="AD26" s="25"/>
      <c r="AE26" s="25"/>
      <c r="AF26" s="25"/>
      <c r="AG26" s="25"/>
      <c r="AH26" s="41"/>
      <c r="AI26" s="41"/>
      <c r="AJ26" s="41"/>
      <c r="AK26" s="26"/>
      <c r="AL26" s="26"/>
      <c r="AM26" s="41"/>
      <c r="AN26" s="41"/>
      <c r="AO26" s="41"/>
      <c r="AP26" s="41"/>
      <c r="AQ26" s="39">
        <f>COUNTA(E26:AP26)</f>
        <v>0</v>
      </c>
      <c r="AR26" s="3">
        <f t="shared" ref="AR26" si="6">34*4</f>
        <v>136</v>
      </c>
      <c r="AS26" s="40">
        <f t="shared" si="5"/>
        <v>0</v>
      </c>
    </row>
    <row r="27" spans="1:45" x14ac:dyDescent="0.2">
      <c r="A27" s="147"/>
      <c r="B27" s="89" t="s">
        <v>17</v>
      </c>
      <c r="C27" s="38">
        <v>2</v>
      </c>
      <c r="D27" s="44"/>
      <c r="E27" s="25"/>
      <c r="F27" s="26"/>
      <c r="G27" s="26"/>
      <c r="H27" s="26"/>
      <c r="I27" s="25"/>
      <c r="J27" s="26"/>
      <c r="K27" s="26"/>
      <c r="L27" s="26"/>
      <c r="M27" s="25"/>
      <c r="N27" s="26"/>
      <c r="O27" s="26"/>
      <c r="P27" s="26"/>
      <c r="Q27" s="26"/>
      <c r="R27" s="26"/>
      <c r="S27" s="26"/>
      <c r="T27" s="26"/>
      <c r="U27" s="25"/>
      <c r="V27" s="26"/>
      <c r="W27" s="26"/>
      <c r="X27" s="25"/>
      <c r="Y27" s="26"/>
      <c r="Z27" s="26"/>
      <c r="AA27" s="26"/>
      <c r="AB27" s="26"/>
      <c r="AC27" s="26"/>
      <c r="AD27" s="26"/>
      <c r="AE27" s="25"/>
      <c r="AF27" s="25"/>
      <c r="AG27" s="41"/>
      <c r="AH27" s="41"/>
      <c r="AI27" s="41"/>
      <c r="AJ27" s="41"/>
      <c r="AK27" s="26"/>
      <c r="AL27" s="26"/>
      <c r="AM27" s="41"/>
      <c r="AN27" s="41"/>
      <c r="AO27" s="41"/>
      <c r="AP27" s="41"/>
      <c r="AQ27" s="39">
        <f>COUNTA(E27:AP27)</f>
        <v>0</v>
      </c>
      <c r="AR27" s="3">
        <f>34*2</f>
        <v>68</v>
      </c>
      <c r="AS27" s="40">
        <f t="shared" si="5"/>
        <v>0</v>
      </c>
    </row>
    <row r="28" spans="1:45" s="43" customFormat="1" ht="27" customHeight="1" x14ac:dyDescent="0.2">
      <c r="A28" s="65"/>
      <c r="B28" s="66"/>
      <c r="C28" s="66"/>
      <c r="D28" s="66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5"/>
      <c r="AN28" s="65"/>
      <c r="AO28" s="65"/>
      <c r="AP28" s="65"/>
      <c r="AQ28" s="65"/>
      <c r="AR28" s="65"/>
      <c r="AS28" s="65"/>
    </row>
    <row r="29" spans="1:45" s="43" customFormat="1" ht="114" customHeight="1" x14ac:dyDescent="0.2">
      <c r="A29" s="142" t="s">
        <v>23</v>
      </c>
      <c r="B29" s="142"/>
      <c r="C29" s="142"/>
      <c r="D29" s="142"/>
      <c r="E29" s="134" t="s">
        <v>38</v>
      </c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6"/>
      <c r="AQ29" s="101" t="s">
        <v>20</v>
      </c>
      <c r="AR29" s="101" t="s">
        <v>22</v>
      </c>
      <c r="AS29" s="110" t="s">
        <v>21</v>
      </c>
    </row>
    <row r="30" spans="1:45" s="2" customFormat="1" x14ac:dyDescent="0.2">
      <c r="A30" s="111" t="s">
        <v>0</v>
      </c>
      <c r="B30" s="112"/>
      <c r="C30" s="115" t="s">
        <v>59</v>
      </c>
      <c r="D30" s="22" t="s">
        <v>18</v>
      </c>
      <c r="E30" s="117" t="s">
        <v>1</v>
      </c>
      <c r="F30" s="117"/>
      <c r="G30" s="117"/>
      <c r="H30" s="117"/>
      <c r="I30" s="117" t="s">
        <v>2</v>
      </c>
      <c r="J30" s="117"/>
      <c r="K30" s="117"/>
      <c r="L30" s="117"/>
      <c r="M30" s="117" t="s">
        <v>3</v>
      </c>
      <c r="N30" s="117"/>
      <c r="O30" s="117"/>
      <c r="P30" s="117"/>
      <c r="Q30" s="117" t="s">
        <v>4</v>
      </c>
      <c r="R30" s="117"/>
      <c r="S30" s="117"/>
      <c r="T30" s="117"/>
      <c r="U30" s="117" t="s">
        <v>5</v>
      </c>
      <c r="V30" s="117"/>
      <c r="W30" s="117"/>
      <c r="X30" s="117" t="s">
        <v>6</v>
      </c>
      <c r="Y30" s="117"/>
      <c r="Z30" s="117"/>
      <c r="AA30" s="117"/>
      <c r="AB30" s="117" t="s">
        <v>7</v>
      </c>
      <c r="AC30" s="117"/>
      <c r="AD30" s="117"/>
      <c r="AE30" s="117" t="s">
        <v>8</v>
      </c>
      <c r="AF30" s="117"/>
      <c r="AG30" s="117"/>
      <c r="AH30" s="117"/>
      <c r="AI30" s="117"/>
      <c r="AJ30" s="117" t="s">
        <v>9</v>
      </c>
      <c r="AK30" s="117"/>
      <c r="AL30" s="117"/>
      <c r="AM30" s="117" t="s">
        <v>10</v>
      </c>
      <c r="AN30" s="117"/>
      <c r="AO30" s="117"/>
      <c r="AP30" s="117"/>
      <c r="AQ30" s="101"/>
      <c r="AR30" s="101"/>
      <c r="AS30" s="110"/>
    </row>
    <row r="31" spans="1:45" s="2" customFormat="1" ht="16.5" customHeight="1" x14ac:dyDescent="0.2">
      <c r="A31" s="113"/>
      <c r="B31" s="114"/>
      <c r="C31" s="116"/>
      <c r="D31" s="22" t="s">
        <v>19</v>
      </c>
      <c r="E31" s="5">
        <v>1</v>
      </c>
      <c r="F31" s="5">
        <v>2</v>
      </c>
      <c r="G31" s="5">
        <v>3</v>
      </c>
      <c r="H31" s="5">
        <v>4</v>
      </c>
      <c r="I31" s="5">
        <v>5</v>
      </c>
      <c r="J31" s="5">
        <v>6</v>
      </c>
      <c r="K31" s="5">
        <v>7</v>
      </c>
      <c r="L31" s="5">
        <v>8</v>
      </c>
      <c r="M31" s="5">
        <v>9</v>
      </c>
      <c r="N31" s="5">
        <v>10</v>
      </c>
      <c r="O31" s="5">
        <v>11</v>
      </c>
      <c r="P31" s="5">
        <v>12</v>
      </c>
      <c r="Q31" s="5">
        <v>13</v>
      </c>
      <c r="R31" s="5">
        <v>14</v>
      </c>
      <c r="S31" s="5">
        <v>15</v>
      </c>
      <c r="T31" s="5">
        <v>16</v>
      </c>
      <c r="U31" s="5">
        <v>17</v>
      </c>
      <c r="V31" s="5">
        <v>18</v>
      </c>
      <c r="W31" s="5">
        <v>19</v>
      </c>
      <c r="X31" s="5">
        <v>20</v>
      </c>
      <c r="Y31" s="5">
        <v>21</v>
      </c>
      <c r="Z31" s="5">
        <v>22</v>
      </c>
      <c r="AA31" s="5">
        <v>23</v>
      </c>
      <c r="AB31" s="5">
        <v>24</v>
      </c>
      <c r="AC31" s="5">
        <v>25</v>
      </c>
      <c r="AD31" s="5">
        <v>26</v>
      </c>
      <c r="AE31" s="5">
        <v>27</v>
      </c>
      <c r="AF31" s="5">
        <v>28</v>
      </c>
      <c r="AG31" s="5">
        <v>29</v>
      </c>
      <c r="AH31" s="5">
        <v>30</v>
      </c>
      <c r="AI31" s="5">
        <v>31</v>
      </c>
      <c r="AJ31" s="5">
        <v>32</v>
      </c>
      <c r="AK31" s="5">
        <v>33</v>
      </c>
      <c r="AL31" s="5">
        <v>34</v>
      </c>
      <c r="AM31" s="5">
        <v>35</v>
      </c>
      <c r="AN31" s="5">
        <v>36</v>
      </c>
      <c r="AO31" s="5">
        <v>37</v>
      </c>
      <c r="AP31" s="5">
        <v>38</v>
      </c>
      <c r="AQ31" s="101"/>
      <c r="AR31" s="101"/>
      <c r="AS31" s="110"/>
    </row>
    <row r="32" spans="1:45" s="6" customFormat="1" ht="11.25" customHeight="1" x14ac:dyDescent="0.2">
      <c r="A32" s="146" t="s">
        <v>25</v>
      </c>
      <c r="B32" s="89" t="s">
        <v>13</v>
      </c>
      <c r="C32" s="38">
        <v>3</v>
      </c>
      <c r="D32" s="44"/>
      <c r="E32" s="25"/>
      <c r="F32" s="41"/>
      <c r="G32" s="96" t="s">
        <v>103</v>
      </c>
      <c r="H32" s="41"/>
      <c r="I32" s="41"/>
      <c r="J32" s="41"/>
      <c r="K32" s="41"/>
      <c r="L32" s="41"/>
      <c r="M32" s="41"/>
      <c r="N32" s="41"/>
      <c r="O32" s="41"/>
      <c r="P32" s="41"/>
      <c r="Q32" s="25"/>
      <c r="R32" s="97" t="s">
        <v>103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41"/>
      <c r="AN32" s="41"/>
      <c r="AO32" s="41"/>
      <c r="AP32" s="41"/>
      <c r="AQ32" s="39">
        <f>COUNTA(E32:AP32)</f>
        <v>2</v>
      </c>
      <c r="AR32" s="3">
        <f>34*5</f>
        <v>170</v>
      </c>
      <c r="AS32" s="40">
        <f>AQ32/AR32</f>
        <v>1.1764705882352941E-2</v>
      </c>
    </row>
    <row r="33" spans="1:45" s="6" customFormat="1" ht="15" customHeight="1" x14ac:dyDescent="0.2">
      <c r="A33" s="147"/>
      <c r="B33" s="89" t="s">
        <v>11</v>
      </c>
      <c r="C33" s="38">
        <v>3</v>
      </c>
      <c r="D33" s="44"/>
      <c r="E33" s="25"/>
      <c r="F33" s="41"/>
      <c r="G33" s="41"/>
      <c r="H33" s="41"/>
      <c r="I33" s="41"/>
      <c r="J33" s="41"/>
      <c r="K33" s="96" t="s">
        <v>103</v>
      </c>
      <c r="L33" s="41"/>
      <c r="M33" s="41"/>
      <c r="N33" s="41"/>
      <c r="O33" s="41"/>
      <c r="P33" s="41"/>
      <c r="Q33" s="25"/>
      <c r="R33" s="26"/>
      <c r="S33" s="26"/>
      <c r="T33" s="93" t="s">
        <v>103</v>
      </c>
      <c r="U33" s="25"/>
      <c r="V33" s="26"/>
      <c r="W33" s="26"/>
      <c r="X33" s="25"/>
      <c r="Y33" s="26"/>
      <c r="Z33" s="26"/>
      <c r="AA33" s="26"/>
      <c r="AB33" s="25"/>
      <c r="AC33" s="26"/>
      <c r="AD33" s="26"/>
      <c r="AE33" s="25"/>
      <c r="AF33" s="25"/>
      <c r="AG33" s="26"/>
      <c r="AH33" s="26"/>
      <c r="AI33" s="26"/>
      <c r="AJ33" s="25"/>
      <c r="AK33" s="26"/>
      <c r="AL33" s="26"/>
      <c r="AM33" s="41"/>
      <c r="AN33" s="41"/>
      <c r="AO33" s="41"/>
      <c r="AP33" s="41"/>
      <c r="AQ33" s="39">
        <f>COUNTA(E33:AP33)</f>
        <v>2</v>
      </c>
      <c r="AR33" s="3">
        <f>34*4</f>
        <v>136</v>
      </c>
      <c r="AS33" s="40">
        <f t="shared" ref="AS33:AS34" si="7">AQ33/AR33</f>
        <v>1.4705882352941176E-2</v>
      </c>
    </row>
    <row r="34" spans="1:45" s="6" customFormat="1" ht="22.5" customHeight="1" x14ac:dyDescent="0.2">
      <c r="A34" s="147"/>
      <c r="B34" s="89" t="s">
        <v>16</v>
      </c>
      <c r="C34" s="38">
        <v>3</v>
      </c>
      <c r="D34" s="44"/>
      <c r="E34" s="25"/>
      <c r="F34" s="97" t="s">
        <v>103</v>
      </c>
      <c r="G34" s="25"/>
      <c r="H34" s="26"/>
      <c r="I34" s="98" t="s">
        <v>103</v>
      </c>
      <c r="J34" s="25"/>
      <c r="K34" s="25"/>
      <c r="L34" s="25"/>
      <c r="M34" s="25"/>
      <c r="N34" s="25"/>
      <c r="O34" s="25"/>
      <c r="P34" s="25"/>
      <c r="Q34" s="97" t="s">
        <v>103</v>
      </c>
      <c r="R34" s="26"/>
      <c r="S34" s="26"/>
      <c r="T34" s="26"/>
      <c r="U34" s="25"/>
      <c r="V34" s="26"/>
      <c r="W34" s="26"/>
      <c r="X34" s="25"/>
      <c r="Y34" s="26"/>
      <c r="Z34" s="26"/>
      <c r="AA34" s="26"/>
      <c r="AB34" s="26"/>
      <c r="AC34" s="26"/>
      <c r="AD34" s="25"/>
      <c r="AE34" s="25"/>
      <c r="AF34" s="25"/>
      <c r="AG34" s="25"/>
      <c r="AH34" s="41"/>
      <c r="AI34" s="41"/>
      <c r="AJ34" s="41"/>
      <c r="AK34" s="26"/>
      <c r="AL34" s="26"/>
      <c r="AM34" s="41"/>
      <c r="AN34" s="41"/>
      <c r="AO34" s="41"/>
      <c r="AP34" s="41"/>
      <c r="AQ34" s="39">
        <f>COUNTA(E34:AP34)</f>
        <v>3</v>
      </c>
      <c r="AR34" s="3">
        <f t="shared" ref="AR34" si="8">34*4</f>
        <v>136</v>
      </c>
      <c r="AS34" s="40">
        <f t="shared" si="7"/>
        <v>2.2058823529411766E-2</v>
      </c>
    </row>
    <row r="35" spans="1:45" s="6" customFormat="1" ht="20.25" customHeight="1" x14ac:dyDescent="0.2">
      <c r="A35" s="65"/>
      <c r="B35" s="66"/>
      <c r="C35" s="66"/>
      <c r="D35" s="66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5"/>
      <c r="AN35" s="65"/>
      <c r="AO35" s="65"/>
      <c r="AP35" s="65"/>
      <c r="AQ35" s="65"/>
      <c r="AR35" s="65"/>
      <c r="AS35" s="65"/>
    </row>
    <row r="36" spans="1:45" s="45" customFormat="1" ht="123" customHeight="1" x14ac:dyDescent="0.2">
      <c r="A36" s="142" t="s">
        <v>24</v>
      </c>
      <c r="B36" s="142"/>
      <c r="C36" s="142"/>
      <c r="D36" s="142"/>
      <c r="E36" s="134" t="s">
        <v>38</v>
      </c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6"/>
      <c r="AQ36" s="101" t="s">
        <v>20</v>
      </c>
      <c r="AR36" s="101" t="s">
        <v>22</v>
      </c>
      <c r="AS36" s="110" t="s">
        <v>21</v>
      </c>
    </row>
    <row r="37" spans="1:45" s="45" customFormat="1" x14ac:dyDescent="0.2">
      <c r="A37" s="111" t="s">
        <v>0</v>
      </c>
      <c r="B37" s="112"/>
      <c r="C37" s="115" t="s">
        <v>59</v>
      </c>
      <c r="D37" s="22" t="s">
        <v>18</v>
      </c>
      <c r="E37" s="117" t="s">
        <v>1</v>
      </c>
      <c r="F37" s="117"/>
      <c r="G37" s="117"/>
      <c r="H37" s="117"/>
      <c r="I37" s="117" t="s">
        <v>2</v>
      </c>
      <c r="J37" s="117"/>
      <c r="K37" s="117"/>
      <c r="L37" s="117"/>
      <c r="M37" s="117" t="s">
        <v>3</v>
      </c>
      <c r="N37" s="117"/>
      <c r="O37" s="117"/>
      <c r="P37" s="117"/>
      <c r="Q37" s="117" t="s">
        <v>4</v>
      </c>
      <c r="R37" s="117"/>
      <c r="S37" s="117"/>
      <c r="T37" s="117"/>
      <c r="U37" s="117" t="s">
        <v>5</v>
      </c>
      <c r="V37" s="117"/>
      <c r="W37" s="117"/>
      <c r="X37" s="117" t="s">
        <v>6</v>
      </c>
      <c r="Y37" s="117"/>
      <c r="Z37" s="117"/>
      <c r="AA37" s="117"/>
      <c r="AB37" s="117" t="s">
        <v>7</v>
      </c>
      <c r="AC37" s="117"/>
      <c r="AD37" s="117"/>
      <c r="AE37" s="117" t="s">
        <v>8</v>
      </c>
      <c r="AF37" s="117"/>
      <c r="AG37" s="117"/>
      <c r="AH37" s="117"/>
      <c r="AI37" s="117"/>
      <c r="AJ37" s="117" t="s">
        <v>9</v>
      </c>
      <c r="AK37" s="117"/>
      <c r="AL37" s="117"/>
      <c r="AM37" s="117" t="s">
        <v>10</v>
      </c>
      <c r="AN37" s="117"/>
      <c r="AO37" s="117"/>
      <c r="AP37" s="117"/>
      <c r="AQ37" s="101"/>
      <c r="AR37" s="101"/>
      <c r="AS37" s="110"/>
    </row>
    <row r="38" spans="1:45" s="45" customFormat="1" x14ac:dyDescent="0.2">
      <c r="A38" s="113"/>
      <c r="B38" s="114"/>
      <c r="C38" s="116"/>
      <c r="D38" s="22" t="s">
        <v>19</v>
      </c>
      <c r="E38" s="5">
        <v>1</v>
      </c>
      <c r="F38" s="5">
        <v>2</v>
      </c>
      <c r="G38" s="5">
        <v>3</v>
      </c>
      <c r="H38" s="5">
        <v>4</v>
      </c>
      <c r="I38" s="5">
        <v>5</v>
      </c>
      <c r="J38" s="5">
        <v>6</v>
      </c>
      <c r="K38" s="5">
        <v>7</v>
      </c>
      <c r="L38" s="5">
        <v>8</v>
      </c>
      <c r="M38" s="5">
        <v>9</v>
      </c>
      <c r="N38" s="5">
        <v>10</v>
      </c>
      <c r="O38" s="5">
        <v>11</v>
      </c>
      <c r="P38" s="5">
        <v>12</v>
      </c>
      <c r="Q38" s="5">
        <v>13</v>
      </c>
      <c r="R38" s="5">
        <v>14</v>
      </c>
      <c r="S38" s="5">
        <v>15</v>
      </c>
      <c r="T38" s="5">
        <v>16</v>
      </c>
      <c r="U38" s="5">
        <v>17</v>
      </c>
      <c r="V38" s="5">
        <v>18</v>
      </c>
      <c r="W38" s="5">
        <v>19</v>
      </c>
      <c r="X38" s="5">
        <v>20</v>
      </c>
      <c r="Y38" s="5">
        <v>21</v>
      </c>
      <c r="Z38" s="5">
        <v>22</v>
      </c>
      <c r="AA38" s="5">
        <v>23</v>
      </c>
      <c r="AB38" s="5">
        <v>24</v>
      </c>
      <c r="AC38" s="5">
        <v>25</v>
      </c>
      <c r="AD38" s="5">
        <v>26</v>
      </c>
      <c r="AE38" s="5">
        <v>27</v>
      </c>
      <c r="AF38" s="5">
        <v>28</v>
      </c>
      <c r="AG38" s="5">
        <v>29</v>
      </c>
      <c r="AH38" s="5">
        <v>30</v>
      </c>
      <c r="AI38" s="5">
        <v>31</v>
      </c>
      <c r="AJ38" s="5">
        <v>32</v>
      </c>
      <c r="AK38" s="5">
        <v>33</v>
      </c>
      <c r="AL38" s="5">
        <v>34</v>
      </c>
      <c r="AM38" s="5">
        <v>35</v>
      </c>
      <c r="AN38" s="5">
        <v>36</v>
      </c>
      <c r="AO38" s="5">
        <v>37</v>
      </c>
      <c r="AP38" s="5">
        <v>38</v>
      </c>
      <c r="AQ38" s="101"/>
      <c r="AR38" s="101"/>
      <c r="AS38" s="110"/>
    </row>
    <row r="39" spans="1:45" ht="12.75" customHeight="1" x14ac:dyDescent="0.2">
      <c r="A39" s="130" t="s">
        <v>25</v>
      </c>
      <c r="B39" s="89" t="s">
        <v>13</v>
      </c>
      <c r="C39" s="38">
        <v>4</v>
      </c>
      <c r="D39" s="24"/>
      <c r="E39" s="4"/>
      <c r="F39" s="26"/>
      <c r="G39" s="26"/>
      <c r="H39" s="26"/>
      <c r="I39" s="26"/>
      <c r="J39" s="26"/>
      <c r="K39" s="93" t="s">
        <v>103</v>
      </c>
      <c r="L39" s="26"/>
      <c r="M39" s="26"/>
      <c r="N39" s="26"/>
      <c r="O39" s="26"/>
      <c r="P39" s="93" t="s">
        <v>103</v>
      </c>
      <c r="Q39" s="26"/>
      <c r="R39" s="26"/>
      <c r="S39" s="26"/>
      <c r="T39" s="93" t="s">
        <v>103</v>
      </c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42"/>
      <c r="AN39" s="7"/>
      <c r="AO39" s="7"/>
      <c r="AP39" s="7"/>
      <c r="AQ39" s="7">
        <v>3</v>
      </c>
      <c r="AR39" s="47">
        <f>34*5</f>
        <v>170</v>
      </c>
      <c r="AS39" s="8">
        <f t="shared" ref="AS39:AS42" si="9">AQ39/AR39</f>
        <v>1.7647058823529412E-2</v>
      </c>
    </row>
    <row r="40" spans="1:45" ht="12.75" customHeight="1" x14ac:dyDescent="0.2">
      <c r="A40" s="130"/>
      <c r="B40" s="89" t="s">
        <v>11</v>
      </c>
      <c r="C40" s="23">
        <v>4</v>
      </c>
      <c r="D40" s="24"/>
      <c r="E40" s="4"/>
      <c r="F40" s="26"/>
      <c r="G40" s="26"/>
      <c r="H40" s="26"/>
      <c r="I40" s="26"/>
      <c r="J40" s="93" t="s">
        <v>103</v>
      </c>
      <c r="K40" s="26"/>
      <c r="L40" s="26"/>
      <c r="M40" s="26"/>
      <c r="N40" s="26"/>
      <c r="O40" s="26"/>
      <c r="P40" s="93" t="s">
        <v>103</v>
      </c>
      <c r="Q40" s="26"/>
      <c r="R40" s="26"/>
      <c r="S40" s="26"/>
      <c r="T40" s="93" t="s">
        <v>103</v>
      </c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42"/>
      <c r="AN40" s="7"/>
      <c r="AO40" s="7"/>
      <c r="AP40" s="7"/>
      <c r="AQ40" s="7">
        <v>3</v>
      </c>
      <c r="AR40" s="47">
        <f>34*4</f>
        <v>136</v>
      </c>
      <c r="AS40" s="8">
        <f t="shared" si="9"/>
        <v>2.2058823529411766E-2</v>
      </c>
    </row>
    <row r="41" spans="1:45" ht="12.75" customHeight="1" x14ac:dyDescent="0.2">
      <c r="A41" s="130"/>
      <c r="B41" s="89" t="s">
        <v>16</v>
      </c>
      <c r="C41" s="23">
        <v>4</v>
      </c>
      <c r="D41" s="24"/>
      <c r="E41" s="4"/>
      <c r="F41" s="26"/>
      <c r="G41" s="26"/>
      <c r="H41" s="93" t="s">
        <v>103</v>
      </c>
      <c r="I41" s="26"/>
      <c r="J41" s="26"/>
      <c r="K41" s="93" t="s">
        <v>103</v>
      </c>
      <c r="L41" s="26"/>
      <c r="M41" s="26"/>
      <c r="N41" s="26"/>
      <c r="O41" s="93" t="s">
        <v>103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42"/>
      <c r="AN41" s="7"/>
      <c r="AO41" s="7"/>
      <c r="AP41" s="7"/>
      <c r="AQ41" s="7">
        <v>3</v>
      </c>
      <c r="AR41" s="47">
        <f>34*4</f>
        <v>136</v>
      </c>
      <c r="AS41" s="8">
        <f t="shared" si="9"/>
        <v>2.2058823529411766E-2</v>
      </c>
    </row>
    <row r="42" spans="1:45" ht="12.75" customHeight="1" x14ac:dyDescent="0.2">
      <c r="A42" s="130"/>
      <c r="B42" s="88" t="s">
        <v>17</v>
      </c>
      <c r="C42" s="38">
        <v>4</v>
      </c>
      <c r="D42" s="24"/>
      <c r="E42" s="4"/>
      <c r="F42" s="26"/>
      <c r="G42" s="26"/>
      <c r="H42" s="26"/>
      <c r="I42" s="26"/>
      <c r="J42" s="26"/>
      <c r="K42" s="26"/>
      <c r="L42" s="26"/>
      <c r="M42" s="26"/>
      <c r="N42" s="99"/>
      <c r="O42" s="26"/>
      <c r="P42" s="26"/>
      <c r="Q42" s="93" t="s">
        <v>103</v>
      </c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42"/>
      <c r="AJ42" s="42"/>
      <c r="AK42" s="26"/>
      <c r="AL42" s="26"/>
      <c r="AM42" s="42"/>
      <c r="AN42" s="7"/>
      <c r="AO42" s="7"/>
      <c r="AP42" s="7"/>
      <c r="AQ42" s="7">
        <v>1</v>
      </c>
      <c r="AR42" s="47">
        <f>34*2</f>
        <v>68</v>
      </c>
      <c r="AS42" s="8">
        <f t="shared" si="9"/>
        <v>1.4705882352941176E-2</v>
      </c>
    </row>
    <row r="43" spans="1:45" ht="27" customHeight="1" x14ac:dyDescent="0.2">
      <c r="A43" s="65"/>
      <c r="B43" s="66"/>
      <c r="C43" s="66"/>
      <c r="D43" s="66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5"/>
      <c r="AN43" s="65"/>
      <c r="AO43" s="65"/>
      <c r="AP43" s="65"/>
      <c r="AQ43" s="65"/>
      <c r="AR43" s="65"/>
      <c r="AS43" s="65"/>
    </row>
    <row r="44" spans="1:45" s="43" customFormat="1" ht="90.75" customHeight="1" x14ac:dyDescent="0.2">
      <c r="A44" s="142" t="s">
        <v>26</v>
      </c>
      <c r="B44" s="142"/>
      <c r="C44" s="142"/>
      <c r="D44" s="142"/>
      <c r="E44" s="120" t="s">
        <v>38</v>
      </c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01" t="s">
        <v>20</v>
      </c>
      <c r="AR44" s="101" t="s">
        <v>22</v>
      </c>
      <c r="AS44" s="110" t="s">
        <v>21</v>
      </c>
    </row>
    <row r="45" spans="1:45" s="43" customFormat="1" ht="21" customHeight="1" x14ac:dyDescent="0.2">
      <c r="A45" s="117" t="s">
        <v>0</v>
      </c>
      <c r="B45" s="117"/>
      <c r="C45" s="117"/>
      <c r="D45" s="22" t="s">
        <v>18</v>
      </c>
      <c r="E45" s="117" t="s">
        <v>1</v>
      </c>
      <c r="F45" s="117"/>
      <c r="G45" s="117"/>
      <c r="H45" s="117"/>
      <c r="I45" s="117" t="s">
        <v>2</v>
      </c>
      <c r="J45" s="117"/>
      <c r="K45" s="117"/>
      <c r="L45" s="117"/>
      <c r="M45" s="117" t="s">
        <v>3</v>
      </c>
      <c r="N45" s="117"/>
      <c r="O45" s="117"/>
      <c r="P45" s="117"/>
      <c r="Q45" s="117" t="s">
        <v>4</v>
      </c>
      <c r="R45" s="117"/>
      <c r="S45" s="117"/>
      <c r="T45" s="117"/>
      <c r="U45" s="117" t="s">
        <v>5</v>
      </c>
      <c r="V45" s="117"/>
      <c r="W45" s="117"/>
      <c r="X45" s="117" t="s">
        <v>6</v>
      </c>
      <c r="Y45" s="117"/>
      <c r="Z45" s="117"/>
      <c r="AA45" s="117"/>
      <c r="AB45" s="117" t="s">
        <v>7</v>
      </c>
      <c r="AC45" s="117"/>
      <c r="AD45" s="117"/>
      <c r="AE45" s="117" t="s">
        <v>8</v>
      </c>
      <c r="AF45" s="117"/>
      <c r="AG45" s="117"/>
      <c r="AH45" s="117"/>
      <c r="AI45" s="117"/>
      <c r="AJ45" s="117" t="s">
        <v>9</v>
      </c>
      <c r="AK45" s="117"/>
      <c r="AL45" s="117"/>
      <c r="AM45" s="117" t="s">
        <v>10</v>
      </c>
      <c r="AN45" s="117"/>
      <c r="AO45" s="117"/>
      <c r="AP45" s="117"/>
      <c r="AQ45" s="101"/>
      <c r="AR45" s="101"/>
      <c r="AS45" s="110"/>
    </row>
    <row r="46" spans="1:45" s="43" customFormat="1" ht="15" customHeight="1" x14ac:dyDescent="0.2">
      <c r="A46" s="117"/>
      <c r="B46" s="117"/>
      <c r="C46" s="117"/>
      <c r="D46" s="22" t="s">
        <v>19</v>
      </c>
      <c r="E46" s="5">
        <v>1</v>
      </c>
      <c r="F46" s="5">
        <v>2</v>
      </c>
      <c r="G46" s="5">
        <v>3</v>
      </c>
      <c r="H46" s="5">
        <v>4</v>
      </c>
      <c r="I46" s="5">
        <v>5</v>
      </c>
      <c r="J46" s="5">
        <v>6</v>
      </c>
      <c r="K46" s="5">
        <v>7</v>
      </c>
      <c r="L46" s="5">
        <v>8</v>
      </c>
      <c r="M46" s="5">
        <v>9</v>
      </c>
      <c r="N46" s="5">
        <v>10</v>
      </c>
      <c r="O46" s="5">
        <v>11</v>
      </c>
      <c r="P46" s="5">
        <v>12</v>
      </c>
      <c r="Q46" s="5">
        <v>13</v>
      </c>
      <c r="R46" s="5">
        <v>14</v>
      </c>
      <c r="S46" s="5">
        <v>15</v>
      </c>
      <c r="T46" s="5">
        <v>16</v>
      </c>
      <c r="U46" s="5">
        <v>17</v>
      </c>
      <c r="V46" s="5">
        <v>18</v>
      </c>
      <c r="W46" s="5">
        <v>19</v>
      </c>
      <c r="X46" s="5">
        <v>20</v>
      </c>
      <c r="Y46" s="5">
        <v>21</v>
      </c>
      <c r="Z46" s="5">
        <v>22</v>
      </c>
      <c r="AA46" s="5">
        <v>23</v>
      </c>
      <c r="AB46" s="5">
        <v>24</v>
      </c>
      <c r="AC46" s="5">
        <v>25</v>
      </c>
      <c r="AD46" s="5">
        <v>26</v>
      </c>
      <c r="AE46" s="5">
        <v>27</v>
      </c>
      <c r="AF46" s="5">
        <v>28</v>
      </c>
      <c r="AG46" s="5">
        <v>29</v>
      </c>
      <c r="AH46" s="5">
        <v>30</v>
      </c>
      <c r="AI46" s="5">
        <v>31</v>
      </c>
      <c r="AJ46" s="5">
        <v>32</v>
      </c>
      <c r="AK46" s="5">
        <v>33</v>
      </c>
      <c r="AL46" s="5">
        <v>34</v>
      </c>
      <c r="AM46" s="5">
        <v>35</v>
      </c>
      <c r="AN46" s="5">
        <v>36</v>
      </c>
      <c r="AO46" s="5">
        <v>37</v>
      </c>
      <c r="AP46" s="5">
        <v>38</v>
      </c>
      <c r="AQ46" s="101"/>
      <c r="AR46" s="101"/>
      <c r="AS46" s="110"/>
    </row>
    <row r="47" spans="1:45" s="43" customFormat="1" ht="14.25" customHeight="1" x14ac:dyDescent="0.2">
      <c r="A47" s="130" t="s">
        <v>25</v>
      </c>
      <c r="B47" s="89" t="s">
        <v>13</v>
      </c>
      <c r="C47" s="23">
        <v>5</v>
      </c>
      <c r="D47" s="24"/>
      <c r="E47" s="4"/>
      <c r="F47" s="26"/>
      <c r="G47" s="26"/>
      <c r="H47" s="26"/>
      <c r="I47" s="4"/>
      <c r="J47" s="4"/>
      <c r="K47" s="4"/>
      <c r="L47" s="4"/>
      <c r="M47" s="4"/>
      <c r="N47" s="4"/>
      <c r="O47" s="4"/>
      <c r="P47" s="4"/>
      <c r="Q47" s="4"/>
      <c r="R47" s="93" t="s">
        <v>103</v>
      </c>
      <c r="S47" s="4"/>
      <c r="T47" s="93" t="s">
        <v>103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7"/>
      <c r="AN47" s="7"/>
      <c r="AO47" s="7"/>
      <c r="AP47" s="7"/>
      <c r="AQ47" s="7">
        <v>2</v>
      </c>
      <c r="AR47" s="3">
        <f>34*5</f>
        <v>170</v>
      </c>
      <c r="AS47" s="8">
        <f t="shared" ref="AS47:AS51" si="10">AQ47/AR47</f>
        <v>1.1764705882352941E-2</v>
      </c>
    </row>
    <row r="48" spans="1:45" s="43" customFormat="1" ht="18" customHeight="1" x14ac:dyDescent="0.2">
      <c r="A48" s="130"/>
      <c r="B48" s="89" t="s">
        <v>27</v>
      </c>
      <c r="C48" s="23">
        <v>5</v>
      </c>
      <c r="D48" s="24"/>
      <c r="E48" s="4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93" t="s">
        <v>103</v>
      </c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7"/>
      <c r="AN48" s="7"/>
      <c r="AO48" s="7"/>
      <c r="AP48" s="7"/>
      <c r="AQ48" s="7">
        <v>1</v>
      </c>
      <c r="AR48" s="3">
        <f>34*3</f>
        <v>102</v>
      </c>
      <c r="AS48" s="8">
        <f t="shared" si="10"/>
        <v>9.8039215686274508E-3</v>
      </c>
    </row>
    <row r="49" spans="1:45" s="43" customFormat="1" ht="21" customHeight="1" x14ac:dyDescent="0.2">
      <c r="A49" s="130"/>
      <c r="B49" s="89" t="s">
        <v>12</v>
      </c>
      <c r="C49" s="23">
        <v>5</v>
      </c>
      <c r="D49" s="19"/>
      <c r="E49" s="4"/>
      <c r="F49" s="4"/>
      <c r="G49" s="4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7"/>
      <c r="AN49" s="7"/>
      <c r="AO49" s="7"/>
      <c r="AP49" s="7"/>
      <c r="AQ49" s="7">
        <f>SUM(E49:AP49)</f>
        <v>0</v>
      </c>
      <c r="AR49" s="3">
        <f t="shared" ref="AR49" si="11">34*3</f>
        <v>102</v>
      </c>
      <c r="AS49" s="8">
        <f t="shared" si="10"/>
        <v>0</v>
      </c>
    </row>
    <row r="50" spans="1:45" s="43" customFormat="1" ht="21" customHeight="1" x14ac:dyDescent="0.2">
      <c r="A50" s="130"/>
      <c r="B50" s="89" t="s">
        <v>11</v>
      </c>
      <c r="C50" s="23">
        <v>5</v>
      </c>
      <c r="D50" s="24"/>
      <c r="E50" s="4"/>
      <c r="F50" s="4"/>
      <c r="G50" s="4"/>
      <c r="H50" s="26"/>
      <c r="I50" s="26"/>
      <c r="J50" s="26"/>
      <c r="K50" s="26"/>
      <c r="L50" s="26"/>
      <c r="M50" s="90">
        <v>1</v>
      </c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90">
        <v>1</v>
      </c>
      <c r="Z50" s="26"/>
      <c r="AA50" s="26"/>
      <c r="AB50" s="26"/>
      <c r="AC50" s="26"/>
      <c r="AD50" s="26"/>
      <c r="AE50" s="26"/>
      <c r="AF50" s="26"/>
      <c r="AG50" s="26"/>
      <c r="AH50" s="26"/>
      <c r="AI50" s="91">
        <v>1</v>
      </c>
      <c r="AJ50" s="42"/>
      <c r="AK50" s="92">
        <v>1</v>
      </c>
      <c r="AL50" s="92">
        <v>1</v>
      </c>
      <c r="AM50" s="7"/>
      <c r="AN50" s="7"/>
      <c r="AO50" s="7"/>
      <c r="AP50" s="7"/>
      <c r="AQ50" s="7">
        <f>SUM(E50:AP50)</f>
        <v>5</v>
      </c>
      <c r="AR50" s="3">
        <f t="shared" ref="AR50" si="12">34*5</f>
        <v>170</v>
      </c>
      <c r="AS50" s="8">
        <f t="shared" si="10"/>
        <v>2.9411764705882353E-2</v>
      </c>
    </row>
    <row r="51" spans="1:45" s="43" customFormat="1" ht="12.75" customHeight="1" x14ac:dyDescent="0.2">
      <c r="A51" s="130"/>
      <c r="B51" s="89" t="s">
        <v>52</v>
      </c>
      <c r="C51" s="23">
        <v>5</v>
      </c>
      <c r="D51" s="21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93" t="s">
        <v>103</v>
      </c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3"/>
      <c r="AG51" s="3"/>
      <c r="AH51" s="4"/>
      <c r="AI51" s="26"/>
      <c r="AJ51" s="7"/>
      <c r="AK51" s="3"/>
      <c r="AL51" s="4"/>
      <c r="AM51" s="7"/>
      <c r="AN51" s="7"/>
      <c r="AO51" s="7"/>
      <c r="AP51" s="7"/>
      <c r="AQ51" s="7">
        <v>1</v>
      </c>
      <c r="AR51" s="3">
        <f t="shared" ref="AR51" si="13">34*1</f>
        <v>34</v>
      </c>
      <c r="AS51" s="8">
        <f t="shared" si="10"/>
        <v>2.9411764705882353E-2</v>
      </c>
    </row>
    <row r="52" spans="1:45" s="43" customFormat="1" ht="27" customHeight="1" x14ac:dyDescent="0.2">
      <c r="A52" s="121"/>
      <c r="B52" s="121"/>
      <c r="C52" s="121"/>
      <c r="D52" s="121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5"/>
      <c r="AN52" s="65"/>
      <c r="AO52" s="65"/>
      <c r="AP52" s="65"/>
      <c r="AQ52" s="65"/>
      <c r="AR52" s="65"/>
      <c r="AS52" s="65"/>
    </row>
    <row r="53" spans="1:45" s="2" customFormat="1" ht="116.25" customHeight="1" x14ac:dyDescent="0.2">
      <c r="A53" s="143" t="s">
        <v>30</v>
      </c>
      <c r="B53" s="144"/>
      <c r="C53" s="144"/>
      <c r="D53" s="145"/>
      <c r="E53" s="170" t="s">
        <v>38</v>
      </c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2"/>
      <c r="AQ53" s="131" t="s">
        <v>20</v>
      </c>
      <c r="AR53" s="137" t="s">
        <v>22</v>
      </c>
      <c r="AS53" s="122" t="s">
        <v>21</v>
      </c>
    </row>
    <row r="54" spans="1:45" s="2" customFormat="1" ht="21.75" customHeight="1" x14ac:dyDescent="0.2">
      <c r="A54" s="111" t="s">
        <v>0</v>
      </c>
      <c r="B54" s="125"/>
      <c r="C54" s="112"/>
      <c r="D54" s="22" t="s">
        <v>18</v>
      </c>
      <c r="E54" s="127" t="s">
        <v>1</v>
      </c>
      <c r="F54" s="128"/>
      <c r="G54" s="128"/>
      <c r="H54" s="129"/>
      <c r="I54" s="127" t="s">
        <v>2</v>
      </c>
      <c r="J54" s="128"/>
      <c r="K54" s="128"/>
      <c r="L54" s="129"/>
      <c r="M54" s="127" t="s">
        <v>3</v>
      </c>
      <c r="N54" s="128"/>
      <c r="O54" s="128"/>
      <c r="P54" s="129"/>
      <c r="Q54" s="127" t="s">
        <v>4</v>
      </c>
      <c r="R54" s="128"/>
      <c r="S54" s="128"/>
      <c r="T54" s="129"/>
      <c r="U54" s="127" t="s">
        <v>5</v>
      </c>
      <c r="V54" s="128"/>
      <c r="W54" s="129"/>
      <c r="X54" s="127" t="s">
        <v>6</v>
      </c>
      <c r="Y54" s="128"/>
      <c r="Z54" s="128"/>
      <c r="AA54" s="129"/>
      <c r="AB54" s="127" t="s">
        <v>7</v>
      </c>
      <c r="AC54" s="128"/>
      <c r="AD54" s="129"/>
      <c r="AE54" s="127" t="s">
        <v>8</v>
      </c>
      <c r="AF54" s="128"/>
      <c r="AG54" s="128"/>
      <c r="AH54" s="128"/>
      <c r="AI54" s="129"/>
      <c r="AJ54" s="127" t="s">
        <v>9</v>
      </c>
      <c r="AK54" s="128"/>
      <c r="AL54" s="129"/>
      <c r="AM54" s="127" t="s">
        <v>10</v>
      </c>
      <c r="AN54" s="128"/>
      <c r="AO54" s="128"/>
      <c r="AP54" s="129"/>
      <c r="AQ54" s="132"/>
      <c r="AR54" s="138"/>
      <c r="AS54" s="123"/>
    </row>
    <row r="55" spans="1:45" s="6" customFormat="1" ht="11.25" customHeight="1" x14ac:dyDescent="0.2">
      <c r="A55" s="113"/>
      <c r="B55" s="126"/>
      <c r="C55" s="114"/>
      <c r="D55" s="22" t="s">
        <v>19</v>
      </c>
      <c r="E55" s="5">
        <v>1</v>
      </c>
      <c r="F55" s="5">
        <v>2</v>
      </c>
      <c r="G55" s="5">
        <v>3</v>
      </c>
      <c r="H55" s="5">
        <v>4</v>
      </c>
      <c r="I55" s="5">
        <v>5</v>
      </c>
      <c r="J55" s="5">
        <v>6</v>
      </c>
      <c r="K55" s="5">
        <v>7</v>
      </c>
      <c r="L55" s="5">
        <v>8</v>
      </c>
      <c r="M55" s="5">
        <v>9</v>
      </c>
      <c r="N55" s="5">
        <v>10</v>
      </c>
      <c r="O55" s="5">
        <v>11</v>
      </c>
      <c r="P55" s="5">
        <v>12</v>
      </c>
      <c r="Q55" s="5">
        <v>13</v>
      </c>
      <c r="R55" s="5">
        <v>14</v>
      </c>
      <c r="S55" s="5">
        <v>15</v>
      </c>
      <c r="T55" s="5">
        <v>16</v>
      </c>
      <c r="U55" s="5">
        <v>17</v>
      </c>
      <c r="V55" s="5">
        <v>18</v>
      </c>
      <c r="W55" s="5">
        <v>19</v>
      </c>
      <c r="X55" s="5">
        <v>20</v>
      </c>
      <c r="Y55" s="5">
        <v>21</v>
      </c>
      <c r="Z55" s="5">
        <v>22</v>
      </c>
      <c r="AA55" s="5">
        <v>23</v>
      </c>
      <c r="AB55" s="5">
        <v>24</v>
      </c>
      <c r="AC55" s="5">
        <v>25</v>
      </c>
      <c r="AD55" s="5">
        <v>26</v>
      </c>
      <c r="AE55" s="5">
        <v>27</v>
      </c>
      <c r="AF55" s="5">
        <v>28</v>
      </c>
      <c r="AG55" s="5">
        <v>29</v>
      </c>
      <c r="AH55" s="5">
        <v>30</v>
      </c>
      <c r="AI55" s="5">
        <v>31</v>
      </c>
      <c r="AJ55" s="5">
        <v>32</v>
      </c>
      <c r="AK55" s="5">
        <v>33</v>
      </c>
      <c r="AL55" s="5">
        <v>34</v>
      </c>
      <c r="AM55" s="5">
        <v>35</v>
      </c>
      <c r="AN55" s="5">
        <v>36</v>
      </c>
      <c r="AO55" s="5">
        <v>37</v>
      </c>
      <c r="AP55" s="5">
        <v>38</v>
      </c>
      <c r="AQ55" s="133"/>
      <c r="AR55" s="139"/>
      <c r="AS55" s="124"/>
    </row>
    <row r="56" spans="1:45" ht="12.75" customHeight="1" x14ac:dyDescent="0.2">
      <c r="A56" s="173" t="s">
        <v>25</v>
      </c>
      <c r="B56" s="89" t="s">
        <v>13</v>
      </c>
      <c r="C56" s="49">
        <v>6</v>
      </c>
      <c r="D56" s="50"/>
      <c r="E56" s="26"/>
      <c r="F56" s="93" t="s">
        <v>103</v>
      </c>
      <c r="G56" s="26"/>
      <c r="H56" s="26"/>
      <c r="I56" s="26"/>
      <c r="J56" s="26"/>
      <c r="K56" s="93" t="s">
        <v>103</v>
      </c>
      <c r="L56" s="26"/>
      <c r="M56" s="26"/>
      <c r="N56" s="99"/>
      <c r="O56" s="93" t="s">
        <v>103</v>
      </c>
      <c r="P56" s="26"/>
      <c r="Q56" s="26"/>
      <c r="R56" s="93" t="s">
        <v>103</v>
      </c>
      <c r="S56" s="26"/>
      <c r="T56" s="93" t="s">
        <v>103</v>
      </c>
      <c r="U56" s="26"/>
      <c r="V56" s="26"/>
      <c r="W56" s="99"/>
      <c r="X56" s="26"/>
      <c r="Y56" s="26"/>
      <c r="Z56" s="26"/>
      <c r="AA56" s="26"/>
      <c r="AB56" s="26"/>
      <c r="AC56" s="26"/>
      <c r="AD56" s="26"/>
      <c r="AE56" s="99"/>
      <c r="AF56" s="26"/>
      <c r="AG56" s="26"/>
      <c r="AH56" s="26"/>
      <c r="AI56" s="26"/>
      <c r="AJ56" s="26"/>
      <c r="AK56" s="99"/>
      <c r="AL56" s="26"/>
      <c r="AM56" s="42"/>
      <c r="AN56" s="42"/>
      <c r="AO56" s="42"/>
      <c r="AP56" s="42"/>
      <c r="AQ56" s="7">
        <v>5</v>
      </c>
      <c r="AR56" s="3">
        <f>34*6</f>
        <v>204</v>
      </c>
      <c r="AS56" s="8">
        <f t="shared" ref="AS56:AS62" si="14">AQ56/AR56</f>
        <v>2.4509803921568627E-2</v>
      </c>
    </row>
    <row r="57" spans="1:45" ht="12.75" customHeight="1" x14ac:dyDescent="0.2">
      <c r="A57" s="173"/>
      <c r="B57" s="89" t="s">
        <v>27</v>
      </c>
      <c r="C57" s="49">
        <v>6</v>
      </c>
      <c r="D57" s="50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42"/>
      <c r="AN57" s="42"/>
      <c r="AO57" s="42"/>
      <c r="AP57" s="42"/>
      <c r="AQ57" s="7">
        <f>SUM(E57:AP57)</f>
        <v>0</v>
      </c>
      <c r="AR57" s="3">
        <f>34*3</f>
        <v>102</v>
      </c>
      <c r="AS57" s="8">
        <f t="shared" si="14"/>
        <v>0</v>
      </c>
    </row>
    <row r="58" spans="1:45" ht="12.75" customHeight="1" x14ac:dyDescent="0.2">
      <c r="A58" s="173"/>
      <c r="B58" s="89" t="s">
        <v>12</v>
      </c>
      <c r="C58" s="49">
        <v>6</v>
      </c>
      <c r="D58" s="50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42"/>
      <c r="AN58" s="42"/>
      <c r="AO58" s="42"/>
      <c r="AP58" s="42"/>
      <c r="AQ58" s="7">
        <f>SUM(E58:AP58)</f>
        <v>0</v>
      </c>
      <c r="AR58" s="3">
        <f t="shared" ref="AR58" si="15">34*3</f>
        <v>102</v>
      </c>
      <c r="AS58" s="8">
        <f t="shared" si="14"/>
        <v>0</v>
      </c>
    </row>
    <row r="59" spans="1:45" ht="12.75" customHeight="1" x14ac:dyDescent="0.2">
      <c r="A59" s="173"/>
      <c r="B59" s="89" t="s">
        <v>11</v>
      </c>
      <c r="C59" s="49">
        <v>6</v>
      </c>
      <c r="D59" s="50"/>
      <c r="E59" s="26"/>
      <c r="F59" s="26"/>
      <c r="G59" s="26"/>
      <c r="H59" s="26"/>
      <c r="I59" s="26"/>
      <c r="J59" s="26"/>
      <c r="K59" s="93" t="s">
        <v>103</v>
      </c>
      <c r="L59" s="26"/>
      <c r="M59" s="26"/>
      <c r="N59" s="93" t="s">
        <v>103</v>
      </c>
      <c r="O59" s="26"/>
      <c r="P59" s="26"/>
      <c r="Q59" s="26"/>
      <c r="R59" s="26"/>
      <c r="S59" s="26"/>
      <c r="T59" s="26"/>
      <c r="U59" s="26"/>
      <c r="V59" s="26"/>
      <c r="W59" s="93" t="s">
        <v>103</v>
      </c>
      <c r="X59" s="26"/>
      <c r="Y59" s="26"/>
      <c r="Z59" s="26"/>
      <c r="AA59" s="26"/>
      <c r="AB59" s="26"/>
      <c r="AC59" s="26"/>
      <c r="AD59" s="26"/>
      <c r="AE59" s="93" t="s">
        <v>103</v>
      </c>
      <c r="AF59" s="26"/>
      <c r="AG59" s="26"/>
      <c r="AH59" s="26"/>
      <c r="AI59" s="42"/>
      <c r="AJ59" s="42"/>
      <c r="AK59" s="93" t="s">
        <v>103</v>
      </c>
      <c r="AL59" s="26"/>
      <c r="AM59" s="42"/>
      <c r="AN59" s="42"/>
      <c r="AO59" s="42"/>
      <c r="AP59" s="42"/>
      <c r="AQ59" s="7">
        <v>4</v>
      </c>
      <c r="AR59" s="3">
        <f>34*5</f>
        <v>170</v>
      </c>
      <c r="AS59" s="8">
        <f t="shared" si="14"/>
        <v>2.3529411764705882E-2</v>
      </c>
    </row>
    <row r="60" spans="1:45" x14ac:dyDescent="0.2">
      <c r="A60" s="173"/>
      <c r="B60" s="89" t="s">
        <v>28</v>
      </c>
      <c r="C60" s="49">
        <v>6</v>
      </c>
      <c r="D60" s="50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42"/>
      <c r="AJ60" s="42"/>
      <c r="AK60" s="26"/>
      <c r="AL60" s="26"/>
      <c r="AM60" s="42"/>
      <c r="AN60" s="42"/>
      <c r="AO60" s="42"/>
      <c r="AP60" s="42"/>
      <c r="AQ60" s="7">
        <f>SUM(E60:AP60)</f>
        <v>0</v>
      </c>
      <c r="AR60" s="3">
        <f>34*3</f>
        <v>102</v>
      </c>
      <c r="AS60" s="8">
        <f t="shared" si="14"/>
        <v>0</v>
      </c>
    </row>
    <row r="61" spans="1:45" ht="12.75" customHeight="1" x14ac:dyDescent="0.2">
      <c r="A61" s="173"/>
      <c r="B61" s="89" t="s">
        <v>29</v>
      </c>
      <c r="C61" s="49">
        <v>6</v>
      </c>
      <c r="D61" s="50"/>
      <c r="E61" s="26"/>
      <c r="F61" s="26"/>
      <c r="G61" s="26"/>
      <c r="H61" s="26"/>
      <c r="I61" s="26"/>
      <c r="J61" s="26"/>
      <c r="K61" s="26"/>
      <c r="L61" s="26"/>
      <c r="M61" s="26"/>
      <c r="N61" s="93" t="s">
        <v>103</v>
      </c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41"/>
      <c r="AH61" s="26"/>
      <c r="AI61" s="26"/>
      <c r="AJ61" s="42"/>
      <c r="AK61" s="26"/>
      <c r="AL61" s="26"/>
      <c r="AM61" s="42"/>
      <c r="AN61" s="42"/>
      <c r="AO61" s="42"/>
      <c r="AP61" s="42"/>
      <c r="AQ61" s="7">
        <v>1</v>
      </c>
      <c r="AR61" s="3">
        <f>34*1</f>
        <v>34</v>
      </c>
      <c r="AS61" s="8">
        <f t="shared" si="14"/>
        <v>2.9411764705882353E-2</v>
      </c>
    </row>
    <row r="62" spans="1:45" ht="12.75" customHeight="1" x14ac:dyDescent="0.2">
      <c r="A62" s="173"/>
      <c r="B62" s="88" t="s">
        <v>52</v>
      </c>
      <c r="C62" s="49">
        <v>6</v>
      </c>
      <c r="D62" s="50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93" t="s">
        <v>103</v>
      </c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41"/>
      <c r="AI62" s="41"/>
      <c r="AJ62" s="42"/>
      <c r="AK62" s="26"/>
      <c r="AL62" s="26"/>
      <c r="AM62" s="42"/>
      <c r="AN62" s="42"/>
      <c r="AO62" s="42"/>
      <c r="AP62" s="42"/>
      <c r="AQ62" s="7">
        <v>1</v>
      </c>
      <c r="AR62" s="3">
        <f t="shared" ref="AR62" si="16">34*1</f>
        <v>34</v>
      </c>
      <c r="AS62" s="8">
        <f t="shared" si="14"/>
        <v>2.9411764705882353E-2</v>
      </c>
    </row>
    <row r="63" spans="1:45" ht="27" customHeight="1" x14ac:dyDescent="0.2">
      <c r="A63" s="65"/>
      <c r="B63" s="66"/>
      <c r="C63" s="66"/>
      <c r="D63" s="66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5"/>
      <c r="AN63" s="65"/>
      <c r="AO63" s="65"/>
      <c r="AP63" s="65"/>
      <c r="AQ63" s="65"/>
      <c r="AR63" s="65"/>
      <c r="AS63" s="65"/>
    </row>
    <row r="64" spans="1:45" s="2" customFormat="1" ht="81.75" customHeight="1" x14ac:dyDescent="0.2">
      <c r="A64" s="142" t="s">
        <v>32</v>
      </c>
      <c r="B64" s="142"/>
      <c r="C64" s="142"/>
      <c r="D64" s="142"/>
      <c r="E64" s="120" t="s">
        <v>38</v>
      </c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01" t="s">
        <v>20</v>
      </c>
      <c r="AR64" s="140" t="s">
        <v>22</v>
      </c>
      <c r="AS64" s="141" t="s">
        <v>21</v>
      </c>
    </row>
    <row r="65" spans="1:45" s="2" customFormat="1" ht="21.75" customHeight="1" x14ac:dyDescent="0.2">
      <c r="A65" s="117" t="s">
        <v>0</v>
      </c>
      <c r="B65" s="117"/>
      <c r="C65" s="117"/>
      <c r="D65" s="22" t="s">
        <v>18</v>
      </c>
      <c r="E65" s="117" t="s">
        <v>1</v>
      </c>
      <c r="F65" s="117"/>
      <c r="G65" s="117"/>
      <c r="H65" s="117"/>
      <c r="I65" s="117" t="s">
        <v>2</v>
      </c>
      <c r="J65" s="117"/>
      <c r="K65" s="117"/>
      <c r="L65" s="117"/>
      <c r="M65" s="117" t="s">
        <v>3</v>
      </c>
      <c r="N65" s="117"/>
      <c r="O65" s="117"/>
      <c r="P65" s="117"/>
      <c r="Q65" s="117" t="s">
        <v>4</v>
      </c>
      <c r="R65" s="117"/>
      <c r="S65" s="117"/>
      <c r="T65" s="117"/>
      <c r="U65" s="117" t="s">
        <v>5</v>
      </c>
      <c r="V65" s="117"/>
      <c r="W65" s="117"/>
      <c r="X65" s="117" t="s">
        <v>6</v>
      </c>
      <c r="Y65" s="117"/>
      <c r="Z65" s="117"/>
      <c r="AA65" s="117"/>
      <c r="AB65" s="117" t="s">
        <v>7</v>
      </c>
      <c r="AC65" s="117"/>
      <c r="AD65" s="117"/>
      <c r="AE65" s="117" t="s">
        <v>8</v>
      </c>
      <c r="AF65" s="117"/>
      <c r="AG65" s="117"/>
      <c r="AH65" s="117"/>
      <c r="AI65" s="117"/>
      <c r="AJ65" s="117" t="s">
        <v>9</v>
      </c>
      <c r="AK65" s="117"/>
      <c r="AL65" s="117"/>
      <c r="AM65" s="117" t="s">
        <v>10</v>
      </c>
      <c r="AN65" s="117"/>
      <c r="AO65" s="117"/>
      <c r="AP65" s="117"/>
      <c r="AQ65" s="101"/>
      <c r="AR65" s="140"/>
      <c r="AS65" s="141"/>
    </row>
    <row r="66" spans="1:45" s="6" customFormat="1" ht="11.25" customHeight="1" x14ac:dyDescent="0.2">
      <c r="A66" s="117"/>
      <c r="B66" s="117"/>
      <c r="C66" s="117"/>
      <c r="D66" s="22" t="s">
        <v>19</v>
      </c>
      <c r="E66" s="5">
        <v>1</v>
      </c>
      <c r="F66" s="5">
        <v>2</v>
      </c>
      <c r="G66" s="5">
        <v>3</v>
      </c>
      <c r="H66" s="5">
        <v>4</v>
      </c>
      <c r="I66" s="5">
        <v>5</v>
      </c>
      <c r="J66" s="5">
        <v>6</v>
      </c>
      <c r="K66" s="5">
        <v>7</v>
      </c>
      <c r="L66" s="5">
        <v>8</v>
      </c>
      <c r="M66" s="5">
        <v>9</v>
      </c>
      <c r="N66" s="5">
        <v>10</v>
      </c>
      <c r="O66" s="5">
        <v>11</v>
      </c>
      <c r="P66" s="5">
        <v>12</v>
      </c>
      <c r="Q66" s="5">
        <v>13</v>
      </c>
      <c r="R66" s="5">
        <v>14</v>
      </c>
      <c r="S66" s="5">
        <v>15</v>
      </c>
      <c r="T66" s="5">
        <v>16</v>
      </c>
      <c r="U66" s="5">
        <v>17</v>
      </c>
      <c r="V66" s="5">
        <v>18</v>
      </c>
      <c r="W66" s="5">
        <v>19</v>
      </c>
      <c r="X66" s="5">
        <v>20</v>
      </c>
      <c r="Y66" s="5">
        <v>21</v>
      </c>
      <c r="Z66" s="5">
        <v>22</v>
      </c>
      <c r="AA66" s="5">
        <v>23</v>
      </c>
      <c r="AB66" s="5">
        <v>24</v>
      </c>
      <c r="AC66" s="5">
        <v>25</v>
      </c>
      <c r="AD66" s="5">
        <v>26</v>
      </c>
      <c r="AE66" s="5">
        <v>27</v>
      </c>
      <c r="AF66" s="5">
        <v>28</v>
      </c>
      <c r="AG66" s="5">
        <v>29</v>
      </c>
      <c r="AH66" s="5">
        <v>30</v>
      </c>
      <c r="AI66" s="5">
        <v>31</v>
      </c>
      <c r="AJ66" s="5">
        <v>32</v>
      </c>
      <c r="AK66" s="5">
        <v>33</v>
      </c>
      <c r="AL66" s="5">
        <v>34</v>
      </c>
      <c r="AM66" s="5">
        <v>35</v>
      </c>
      <c r="AN66" s="5">
        <v>36</v>
      </c>
      <c r="AO66" s="5">
        <v>37</v>
      </c>
      <c r="AP66" s="5">
        <v>38</v>
      </c>
      <c r="AQ66" s="101"/>
      <c r="AR66" s="140"/>
      <c r="AS66" s="141"/>
    </row>
    <row r="67" spans="1:45" ht="12.75" customHeight="1" x14ac:dyDescent="0.2">
      <c r="A67" s="130" t="s">
        <v>25</v>
      </c>
      <c r="B67" s="89" t="s">
        <v>13</v>
      </c>
      <c r="C67" s="49">
        <v>7</v>
      </c>
      <c r="D67" s="50"/>
      <c r="E67" s="26"/>
      <c r="F67" s="26"/>
      <c r="G67" s="93" t="s">
        <v>103</v>
      </c>
      <c r="H67" s="26"/>
      <c r="I67" s="26"/>
      <c r="J67" s="26"/>
      <c r="K67" s="26"/>
      <c r="L67" s="26"/>
      <c r="M67" s="26"/>
      <c r="N67" s="26"/>
      <c r="O67" s="26"/>
      <c r="P67" s="93" t="s">
        <v>103</v>
      </c>
      <c r="Q67" s="26"/>
      <c r="R67" s="26"/>
      <c r="S67" s="93" t="s">
        <v>104</v>
      </c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42"/>
      <c r="AN67" s="42"/>
      <c r="AO67" s="42"/>
      <c r="AP67" s="42"/>
      <c r="AQ67" s="7">
        <v>3</v>
      </c>
      <c r="AR67" s="3">
        <f>34*4</f>
        <v>136</v>
      </c>
      <c r="AS67" s="8">
        <f t="shared" ref="AS67:AS75" si="17">AQ67/AR67</f>
        <v>2.2058823529411766E-2</v>
      </c>
    </row>
    <row r="68" spans="1:45" ht="12.75" customHeight="1" x14ac:dyDescent="0.2">
      <c r="A68" s="130"/>
      <c r="B68" s="89" t="s">
        <v>27</v>
      </c>
      <c r="C68" s="49">
        <v>7</v>
      </c>
      <c r="D68" s="50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93" t="s">
        <v>103</v>
      </c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42"/>
      <c r="AN68" s="42"/>
      <c r="AO68" s="42"/>
      <c r="AP68" s="42"/>
      <c r="AQ68" s="7">
        <v>1</v>
      </c>
      <c r="AR68" s="3">
        <f>34*2</f>
        <v>68</v>
      </c>
      <c r="AS68" s="8">
        <f t="shared" si="17"/>
        <v>1.4705882352941176E-2</v>
      </c>
    </row>
    <row r="69" spans="1:45" x14ac:dyDescent="0.2">
      <c r="A69" s="130"/>
      <c r="B69" s="89" t="s">
        <v>12</v>
      </c>
      <c r="C69" s="49">
        <v>7</v>
      </c>
      <c r="D69" s="48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93" t="s">
        <v>103</v>
      </c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42"/>
      <c r="AN69" s="42"/>
      <c r="AO69" s="42"/>
      <c r="AP69" s="42"/>
      <c r="AQ69" s="7">
        <v>1</v>
      </c>
      <c r="AR69" s="3">
        <f>34*3</f>
        <v>102</v>
      </c>
      <c r="AS69" s="8">
        <f t="shared" si="17"/>
        <v>9.8039215686274508E-3</v>
      </c>
    </row>
    <row r="70" spans="1:45" x14ac:dyDescent="0.2">
      <c r="A70" s="130"/>
      <c r="B70" s="89" t="s">
        <v>81</v>
      </c>
      <c r="C70" s="49">
        <v>7</v>
      </c>
      <c r="D70" s="50"/>
      <c r="E70" s="26"/>
      <c r="F70" s="26"/>
      <c r="G70" s="26"/>
      <c r="H70" s="26"/>
      <c r="I70" s="26"/>
      <c r="J70" s="26"/>
      <c r="K70" s="26"/>
      <c r="L70" s="93" t="s">
        <v>103</v>
      </c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42"/>
      <c r="AJ70" s="42"/>
      <c r="AK70" s="26"/>
      <c r="AL70" s="26"/>
      <c r="AM70" s="42"/>
      <c r="AN70" s="42"/>
      <c r="AO70" s="42"/>
      <c r="AP70" s="42"/>
      <c r="AQ70" s="7">
        <v>1</v>
      </c>
      <c r="AR70" s="3">
        <f t="shared" ref="AR70" si="18">34*3</f>
        <v>102</v>
      </c>
      <c r="AS70" s="8">
        <f t="shared" si="17"/>
        <v>9.8039215686274508E-3</v>
      </c>
    </row>
    <row r="71" spans="1:45" ht="12.75" customHeight="1" x14ac:dyDescent="0.2">
      <c r="A71" s="130"/>
      <c r="B71" s="89" t="s">
        <v>82</v>
      </c>
      <c r="C71" s="49">
        <v>7</v>
      </c>
      <c r="D71" s="48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42"/>
      <c r="AJ71" s="42"/>
      <c r="AK71" s="26"/>
      <c r="AL71" s="26"/>
      <c r="AM71" s="42"/>
      <c r="AN71" s="42"/>
      <c r="AO71" s="42"/>
      <c r="AP71" s="42"/>
      <c r="AQ71" s="7">
        <f>SUM(E71:AP71)</f>
        <v>0</v>
      </c>
      <c r="AR71" s="3">
        <f>34*2</f>
        <v>68</v>
      </c>
      <c r="AS71" s="8">
        <f t="shared" si="17"/>
        <v>0</v>
      </c>
    </row>
    <row r="72" spans="1:45" ht="30.75" customHeight="1" x14ac:dyDescent="0.2">
      <c r="A72" s="130"/>
      <c r="B72" s="89" t="s">
        <v>83</v>
      </c>
      <c r="C72" s="49">
        <v>7</v>
      </c>
      <c r="D72" s="48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93" t="s">
        <v>103</v>
      </c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42"/>
      <c r="AJ72" s="42"/>
      <c r="AK72" s="26"/>
      <c r="AL72" s="26"/>
      <c r="AM72" s="42"/>
      <c r="AN72" s="42"/>
      <c r="AO72" s="42"/>
      <c r="AP72" s="42"/>
      <c r="AQ72" s="7">
        <v>1</v>
      </c>
      <c r="AR72" s="3">
        <f>34*1</f>
        <v>34</v>
      </c>
      <c r="AS72" s="8">
        <f t="shared" si="17"/>
        <v>2.9411764705882353E-2</v>
      </c>
    </row>
    <row r="73" spans="1:45" ht="12.75" customHeight="1" x14ac:dyDescent="0.2">
      <c r="A73" s="130"/>
      <c r="B73" s="89" t="s">
        <v>29</v>
      </c>
      <c r="C73" s="49">
        <v>7</v>
      </c>
      <c r="D73" s="50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93" t="s">
        <v>103</v>
      </c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41"/>
      <c r="AI73" s="41"/>
      <c r="AJ73" s="42"/>
      <c r="AK73" s="26"/>
      <c r="AL73" s="26"/>
      <c r="AM73" s="42"/>
      <c r="AN73" s="42"/>
      <c r="AO73" s="42"/>
      <c r="AP73" s="42"/>
      <c r="AQ73" s="7">
        <v>1</v>
      </c>
      <c r="AR73" s="3">
        <f>34*2</f>
        <v>68</v>
      </c>
      <c r="AS73" s="8">
        <f t="shared" si="17"/>
        <v>1.4705882352941176E-2</v>
      </c>
    </row>
    <row r="74" spans="1:45" ht="12.75" customHeight="1" x14ac:dyDescent="0.2">
      <c r="A74" s="130"/>
      <c r="B74" s="89" t="s">
        <v>33</v>
      </c>
      <c r="C74" s="49">
        <v>7</v>
      </c>
      <c r="D74" s="50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93" t="s">
        <v>103</v>
      </c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41"/>
      <c r="AI74" s="41"/>
      <c r="AJ74" s="42"/>
      <c r="AK74" s="26"/>
      <c r="AL74" s="26"/>
      <c r="AM74" s="42"/>
      <c r="AN74" s="42"/>
      <c r="AO74" s="42"/>
      <c r="AP74" s="42"/>
      <c r="AQ74" s="7">
        <v>1</v>
      </c>
      <c r="AR74" s="3">
        <f t="shared" ref="AR74" si="19">34*2</f>
        <v>68</v>
      </c>
      <c r="AS74" s="8">
        <f t="shared" si="17"/>
        <v>1.4705882352941176E-2</v>
      </c>
    </row>
    <row r="75" spans="1:45" ht="12.75" customHeight="1" x14ac:dyDescent="0.2">
      <c r="A75" s="130"/>
      <c r="B75" s="88" t="s">
        <v>52</v>
      </c>
      <c r="C75" s="49">
        <v>7</v>
      </c>
      <c r="D75" s="48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93" t="s">
        <v>104</v>
      </c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41"/>
      <c r="AI75" s="26"/>
      <c r="AJ75" s="26"/>
      <c r="AK75" s="26"/>
      <c r="AL75" s="26"/>
      <c r="AM75" s="42"/>
      <c r="AN75" s="42"/>
      <c r="AO75" s="42"/>
      <c r="AP75" s="42"/>
      <c r="AQ75" s="7">
        <v>1</v>
      </c>
      <c r="AR75" s="3">
        <f t="shared" ref="AR75" si="20">34*1</f>
        <v>34</v>
      </c>
      <c r="AS75" s="8">
        <f t="shared" si="17"/>
        <v>2.9411764705882353E-2</v>
      </c>
    </row>
    <row r="76" spans="1:45" ht="27" customHeight="1" x14ac:dyDescent="0.2">
      <c r="A76" s="65"/>
      <c r="B76" s="66"/>
      <c r="C76" s="66"/>
      <c r="D76" s="66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5"/>
      <c r="AN76" s="65"/>
      <c r="AO76" s="65"/>
      <c r="AP76" s="65"/>
      <c r="AQ76" s="65"/>
      <c r="AR76" s="65"/>
      <c r="AS76" s="65"/>
    </row>
    <row r="77" spans="1:45" s="2" customFormat="1" ht="81.75" customHeight="1" x14ac:dyDescent="0.2">
      <c r="A77" s="142" t="s">
        <v>35</v>
      </c>
      <c r="B77" s="142"/>
      <c r="C77" s="142"/>
      <c r="D77" s="142"/>
      <c r="E77" s="120" t="s">
        <v>38</v>
      </c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01" t="s">
        <v>20</v>
      </c>
      <c r="AR77" s="140" t="s">
        <v>22</v>
      </c>
      <c r="AS77" s="141" t="s">
        <v>21</v>
      </c>
    </row>
    <row r="78" spans="1:45" s="2" customFormat="1" ht="21.75" customHeight="1" x14ac:dyDescent="0.2">
      <c r="A78" s="117" t="s">
        <v>0</v>
      </c>
      <c r="B78" s="117"/>
      <c r="C78" s="117"/>
      <c r="D78" s="22" t="s">
        <v>18</v>
      </c>
      <c r="E78" s="117" t="s">
        <v>1</v>
      </c>
      <c r="F78" s="117"/>
      <c r="G78" s="117"/>
      <c r="H78" s="117"/>
      <c r="I78" s="117" t="s">
        <v>2</v>
      </c>
      <c r="J78" s="117"/>
      <c r="K78" s="117"/>
      <c r="L78" s="117"/>
      <c r="M78" s="117" t="s">
        <v>3</v>
      </c>
      <c r="N78" s="117"/>
      <c r="O78" s="117"/>
      <c r="P78" s="117"/>
      <c r="Q78" s="117" t="s">
        <v>4</v>
      </c>
      <c r="R78" s="117"/>
      <c r="S78" s="117"/>
      <c r="T78" s="117"/>
      <c r="U78" s="117" t="s">
        <v>5</v>
      </c>
      <c r="V78" s="117"/>
      <c r="W78" s="117"/>
      <c r="X78" s="117" t="s">
        <v>6</v>
      </c>
      <c r="Y78" s="117"/>
      <c r="Z78" s="117"/>
      <c r="AA78" s="117"/>
      <c r="AB78" s="117" t="s">
        <v>7</v>
      </c>
      <c r="AC78" s="117"/>
      <c r="AD78" s="117"/>
      <c r="AE78" s="117" t="s">
        <v>8</v>
      </c>
      <c r="AF78" s="117"/>
      <c r="AG78" s="117"/>
      <c r="AH78" s="117"/>
      <c r="AI78" s="117"/>
      <c r="AJ78" s="117" t="s">
        <v>9</v>
      </c>
      <c r="AK78" s="117"/>
      <c r="AL78" s="117"/>
      <c r="AM78" s="117" t="s">
        <v>10</v>
      </c>
      <c r="AN78" s="117"/>
      <c r="AO78" s="117"/>
      <c r="AP78" s="117"/>
      <c r="AQ78" s="101"/>
      <c r="AR78" s="140"/>
      <c r="AS78" s="141"/>
    </row>
    <row r="79" spans="1:45" s="6" customFormat="1" ht="11.25" customHeight="1" x14ac:dyDescent="0.2">
      <c r="A79" s="117"/>
      <c r="B79" s="117"/>
      <c r="C79" s="117"/>
      <c r="D79" s="22" t="s">
        <v>19</v>
      </c>
      <c r="E79" s="5">
        <v>1</v>
      </c>
      <c r="F79" s="5">
        <v>2</v>
      </c>
      <c r="G79" s="5">
        <v>3</v>
      </c>
      <c r="H79" s="5">
        <v>4</v>
      </c>
      <c r="I79" s="5">
        <v>5</v>
      </c>
      <c r="J79" s="5">
        <v>6</v>
      </c>
      <c r="K79" s="5">
        <v>7</v>
      </c>
      <c r="L79" s="5">
        <v>8</v>
      </c>
      <c r="M79" s="5">
        <v>9</v>
      </c>
      <c r="N79" s="5">
        <v>10</v>
      </c>
      <c r="O79" s="5">
        <v>11</v>
      </c>
      <c r="P79" s="5">
        <v>12</v>
      </c>
      <c r="Q79" s="5">
        <v>13</v>
      </c>
      <c r="R79" s="5">
        <v>14</v>
      </c>
      <c r="S79" s="5">
        <v>15</v>
      </c>
      <c r="T79" s="5">
        <v>16</v>
      </c>
      <c r="U79" s="5">
        <v>17</v>
      </c>
      <c r="V79" s="5">
        <v>18</v>
      </c>
      <c r="W79" s="5">
        <v>19</v>
      </c>
      <c r="X79" s="5">
        <v>20</v>
      </c>
      <c r="Y79" s="5">
        <v>21</v>
      </c>
      <c r="Z79" s="5">
        <v>22</v>
      </c>
      <c r="AA79" s="5">
        <v>23</v>
      </c>
      <c r="AB79" s="5">
        <v>24</v>
      </c>
      <c r="AC79" s="5">
        <v>25</v>
      </c>
      <c r="AD79" s="5">
        <v>26</v>
      </c>
      <c r="AE79" s="5">
        <v>27</v>
      </c>
      <c r="AF79" s="5">
        <v>28</v>
      </c>
      <c r="AG79" s="5">
        <v>29</v>
      </c>
      <c r="AH79" s="5">
        <v>30</v>
      </c>
      <c r="AI79" s="5">
        <v>31</v>
      </c>
      <c r="AJ79" s="5">
        <v>32</v>
      </c>
      <c r="AK79" s="5">
        <v>33</v>
      </c>
      <c r="AL79" s="5">
        <v>34</v>
      </c>
      <c r="AM79" s="5">
        <v>35</v>
      </c>
      <c r="AN79" s="5">
        <v>36</v>
      </c>
      <c r="AO79" s="5">
        <v>37</v>
      </c>
      <c r="AP79" s="5">
        <v>38</v>
      </c>
      <c r="AQ79" s="101"/>
      <c r="AR79" s="140"/>
      <c r="AS79" s="141"/>
    </row>
    <row r="80" spans="1:45" ht="12.75" customHeight="1" x14ac:dyDescent="0.2">
      <c r="A80" s="130" t="s">
        <v>25</v>
      </c>
      <c r="B80" s="89" t="s">
        <v>13</v>
      </c>
      <c r="C80" s="49">
        <v>8</v>
      </c>
      <c r="D80" s="50"/>
      <c r="E80" s="26"/>
      <c r="F80" s="93" t="s">
        <v>103</v>
      </c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7"/>
      <c r="AN80" s="7"/>
      <c r="AO80" s="7"/>
      <c r="AP80" s="7"/>
      <c r="AQ80" s="7">
        <v>1</v>
      </c>
      <c r="AR80" s="3">
        <f>34*3</f>
        <v>102</v>
      </c>
      <c r="AS80" s="8">
        <f t="shared" ref="AS80:AS89" si="21">AQ80/AR80</f>
        <v>9.8039215686274508E-3</v>
      </c>
    </row>
    <row r="81" spans="1:45" ht="12.75" customHeight="1" x14ac:dyDescent="0.2">
      <c r="A81" s="130"/>
      <c r="B81" s="89" t="s">
        <v>27</v>
      </c>
      <c r="C81" s="49">
        <v>8</v>
      </c>
      <c r="D81" s="50"/>
      <c r="E81" s="26"/>
      <c r="F81" s="26"/>
      <c r="G81" s="26"/>
      <c r="H81" s="26"/>
      <c r="I81" s="26"/>
      <c r="J81" s="26"/>
      <c r="K81" s="26"/>
      <c r="L81" s="93" t="s">
        <v>103</v>
      </c>
      <c r="M81" s="26"/>
      <c r="N81" s="26"/>
      <c r="O81" s="26"/>
      <c r="P81" s="26"/>
      <c r="Q81" s="26"/>
      <c r="R81" s="26"/>
      <c r="S81" s="26"/>
      <c r="T81" s="93" t="s">
        <v>103</v>
      </c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7"/>
      <c r="AN81" s="7"/>
      <c r="AO81" s="7"/>
      <c r="AP81" s="7"/>
      <c r="AQ81" s="7">
        <v>2</v>
      </c>
      <c r="AR81" s="3">
        <f>34*2</f>
        <v>68</v>
      </c>
      <c r="AS81" s="8">
        <f t="shared" si="21"/>
        <v>2.9411764705882353E-2</v>
      </c>
    </row>
    <row r="82" spans="1:45" x14ac:dyDescent="0.2">
      <c r="A82" s="130"/>
      <c r="B82" s="89" t="s">
        <v>12</v>
      </c>
      <c r="C82" s="49">
        <v>8</v>
      </c>
      <c r="D82" s="48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93" t="s">
        <v>103</v>
      </c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7"/>
      <c r="AN82" s="7"/>
      <c r="AO82" s="7"/>
      <c r="AP82" s="7"/>
      <c r="AQ82" s="7">
        <v>1</v>
      </c>
      <c r="AR82" s="3">
        <f t="shared" ref="AR82:AR83" si="22">34*3</f>
        <v>102</v>
      </c>
      <c r="AS82" s="8">
        <f t="shared" si="21"/>
        <v>9.8039215686274508E-3</v>
      </c>
    </row>
    <row r="83" spans="1:45" ht="12.75" customHeight="1" x14ac:dyDescent="0.2">
      <c r="A83" s="130"/>
      <c r="B83" s="89" t="s">
        <v>81</v>
      </c>
      <c r="C83" s="49">
        <v>8</v>
      </c>
      <c r="D83" s="78"/>
      <c r="E83" s="26"/>
      <c r="F83" s="26"/>
      <c r="G83" s="26"/>
      <c r="H83" s="41"/>
      <c r="I83" s="41"/>
      <c r="J83" s="26"/>
      <c r="K83" s="26"/>
      <c r="L83" s="93">
        <v>1</v>
      </c>
      <c r="M83" s="26"/>
      <c r="N83" s="26"/>
      <c r="O83" s="26"/>
      <c r="P83" s="26"/>
      <c r="Q83" s="93">
        <v>1</v>
      </c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7"/>
      <c r="AN83" s="7"/>
      <c r="AO83" s="7"/>
      <c r="AP83" s="7"/>
      <c r="AQ83" s="7">
        <f>SUM(E83:AP83)</f>
        <v>2</v>
      </c>
      <c r="AR83" s="3">
        <f t="shared" si="22"/>
        <v>102</v>
      </c>
      <c r="AS83" s="8">
        <f t="shared" si="21"/>
        <v>1.9607843137254902E-2</v>
      </c>
    </row>
    <row r="84" spans="1:45" ht="12.75" customHeight="1" x14ac:dyDescent="0.2">
      <c r="A84" s="130"/>
      <c r="B84" s="89" t="s">
        <v>82</v>
      </c>
      <c r="C84" s="49">
        <v>8</v>
      </c>
      <c r="D84" s="50"/>
      <c r="E84" s="26"/>
      <c r="F84" s="26"/>
      <c r="G84" s="26"/>
      <c r="H84" s="26"/>
      <c r="I84" s="26"/>
      <c r="J84" s="93">
        <v>1</v>
      </c>
      <c r="K84" s="26"/>
      <c r="L84" s="26"/>
      <c r="M84" s="26"/>
      <c r="N84" s="26"/>
      <c r="O84" s="26"/>
      <c r="P84" s="26"/>
      <c r="Q84" s="26"/>
      <c r="R84" s="93">
        <v>1</v>
      </c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42"/>
      <c r="AJ84" s="42"/>
      <c r="AK84" s="26"/>
      <c r="AL84" s="26"/>
      <c r="AM84" s="7"/>
      <c r="AN84" s="7"/>
      <c r="AO84" s="7"/>
      <c r="AP84" s="7"/>
      <c r="AQ84" s="7">
        <f>SUM(E84:AP84)</f>
        <v>2</v>
      </c>
      <c r="AR84" s="3">
        <f t="shared" ref="AR84" si="23">34*2</f>
        <v>68</v>
      </c>
      <c r="AS84" s="8">
        <f t="shared" si="21"/>
        <v>2.9411764705882353E-2</v>
      </c>
    </row>
    <row r="85" spans="1:45" ht="12.75" customHeight="1" x14ac:dyDescent="0.2">
      <c r="A85" s="130"/>
      <c r="B85" s="89" t="s">
        <v>83</v>
      </c>
      <c r="C85" s="49">
        <v>8</v>
      </c>
      <c r="D85" s="50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93">
        <v>1</v>
      </c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42"/>
      <c r="AJ85" s="42"/>
      <c r="AK85" s="26"/>
      <c r="AL85" s="93">
        <v>1</v>
      </c>
      <c r="AM85" s="7"/>
      <c r="AN85" s="7"/>
      <c r="AO85" s="7"/>
      <c r="AP85" s="7"/>
      <c r="AQ85" s="7">
        <f>SUM(E85:AP85)</f>
        <v>2</v>
      </c>
      <c r="AR85" s="3">
        <f>34*1</f>
        <v>34</v>
      </c>
      <c r="AS85" s="8">
        <f t="shared" si="21"/>
        <v>5.8823529411764705E-2</v>
      </c>
    </row>
    <row r="86" spans="1:45" ht="12.75" customHeight="1" x14ac:dyDescent="0.2">
      <c r="A86" s="130"/>
      <c r="B86" s="89" t="s">
        <v>34</v>
      </c>
      <c r="C86" s="49">
        <v>8</v>
      </c>
      <c r="D86" s="50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93">
        <v>1</v>
      </c>
      <c r="Q86" s="26"/>
      <c r="R86" s="26"/>
      <c r="S86" s="26"/>
      <c r="T86" s="41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94">
        <v>1</v>
      </c>
      <c r="AJ86" s="94">
        <v>1</v>
      </c>
      <c r="AK86" s="26"/>
      <c r="AL86" s="26"/>
      <c r="AM86" s="7"/>
      <c r="AN86" s="7"/>
      <c r="AO86" s="7"/>
      <c r="AP86" s="7"/>
      <c r="AQ86" s="7">
        <f>SUM(E86:AP86)</f>
        <v>3</v>
      </c>
      <c r="AR86" s="3">
        <f t="shared" ref="AR86" si="24">34*1</f>
        <v>34</v>
      </c>
      <c r="AS86" s="8">
        <f t="shared" si="21"/>
        <v>8.8235294117647065E-2</v>
      </c>
    </row>
    <row r="87" spans="1:45" ht="12.75" customHeight="1" x14ac:dyDescent="0.2">
      <c r="A87" s="130"/>
      <c r="B87" s="89" t="s">
        <v>29</v>
      </c>
      <c r="C87" s="49">
        <v>8</v>
      </c>
      <c r="D87" s="48"/>
      <c r="E87" s="26"/>
      <c r="F87" s="26"/>
      <c r="G87" s="26"/>
      <c r="H87" s="26"/>
      <c r="I87" s="26"/>
      <c r="J87" s="26"/>
      <c r="K87" s="93" t="s">
        <v>103</v>
      </c>
      <c r="L87" s="26"/>
      <c r="M87" s="26"/>
      <c r="N87" s="26"/>
      <c r="O87" s="26"/>
      <c r="P87" s="26"/>
      <c r="Q87" s="26"/>
      <c r="R87" s="26"/>
      <c r="S87" s="41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42"/>
      <c r="AJ87" s="42"/>
      <c r="AK87" s="26"/>
      <c r="AL87" s="26"/>
      <c r="AM87" s="7"/>
      <c r="AN87" s="7"/>
      <c r="AO87" s="7"/>
      <c r="AP87" s="7"/>
      <c r="AQ87" s="7">
        <v>1</v>
      </c>
      <c r="AR87" s="3">
        <f t="shared" ref="AR87:AR88" si="25">34*2</f>
        <v>68</v>
      </c>
      <c r="AS87" s="8">
        <f t="shared" si="21"/>
        <v>1.4705882352941176E-2</v>
      </c>
    </row>
    <row r="88" spans="1:45" ht="12.75" customHeight="1" x14ac:dyDescent="0.2">
      <c r="A88" s="130"/>
      <c r="B88" s="89" t="s">
        <v>33</v>
      </c>
      <c r="C88" s="49">
        <v>8</v>
      </c>
      <c r="D88" s="48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93" t="s">
        <v>103</v>
      </c>
      <c r="S88" s="41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42"/>
      <c r="AJ88" s="42"/>
      <c r="AK88" s="26"/>
      <c r="AL88" s="26"/>
      <c r="AM88" s="7"/>
      <c r="AN88" s="7"/>
      <c r="AO88" s="7"/>
      <c r="AP88" s="7"/>
      <c r="AQ88" s="7">
        <v>1</v>
      </c>
      <c r="AR88" s="3">
        <f t="shared" si="25"/>
        <v>68</v>
      </c>
      <c r="AS88" s="8">
        <f t="shared" si="21"/>
        <v>1.4705882352941176E-2</v>
      </c>
    </row>
    <row r="89" spans="1:45" ht="12.75" customHeight="1" x14ac:dyDescent="0.2">
      <c r="A89" s="130"/>
      <c r="B89" s="88" t="s">
        <v>52</v>
      </c>
      <c r="C89" s="49">
        <v>8</v>
      </c>
      <c r="D89" s="48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41"/>
      <c r="T89" s="93" t="s">
        <v>103</v>
      </c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42"/>
      <c r="AJ89" s="42"/>
      <c r="AK89" s="26"/>
      <c r="AL89" s="26"/>
      <c r="AM89" s="7"/>
      <c r="AN89" s="7"/>
      <c r="AO89" s="7"/>
      <c r="AP89" s="7"/>
      <c r="AQ89" s="7">
        <v>1</v>
      </c>
      <c r="AR89" s="3">
        <f t="shared" ref="AR89" si="26">34*1</f>
        <v>34</v>
      </c>
      <c r="AS89" s="8">
        <f t="shared" si="21"/>
        <v>2.9411764705882353E-2</v>
      </c>
    </row>
    <row r="90" spans="1:45" ht="27" customHeight="1" x14ac:dyDescent="0.2">
      <c r="A90" s="65"/>
      <c r="B90" s="66"/>
      <c r="C90" s="66"/>
      <c r="D90" s="66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5"/>
      <c r="AN90" s="65"/>
      <c r="AO90" s="65"/>
      <c r="AP90" s="65"/>
      <c r="AQ90" s="65"/>
      <c r="AR90" s="65"/>
      <c r="AS90" s="65"/>
    </row>
    <row r="91" spans="1:45" s="2" customFormat="1" ht="81.75" customHeight="1" x14ac:dyDescent="0.2">
      <c r="A91" s="142" t="s">
        <v>36</v>
      </c>
      <c r="B91" s="142"/>
      <c r="C91" s="142"/>
      <c r="D91" s="142"/>
      <c r="E91" s="120" t="s">
        <v>38</v>
      </c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01" t="s">
        <v>20</v>
      </c>
      <c r="AR91" s="140" t="s">
        <v>22</v>
      </c>
      <c r="AS91" s="141" t="s">
        <v>21</v>
      </c>
    </row>
    <row r="92" spans="1:45" s="2" customFormat="1" ht="21.75" customHeight="1" x14ac:dyDescent="0.2">
      <c r="A92" s="117" t="s">
        <v>0</v>
      </c>
      <c r="B92" s="117"/>
      <c r="C92" s="117"/>
      <c r="D92" s="22" t="s">
        <v>18</v>
      </c>
      <c r="E92" s="117" t="s">
        <v>1</v>
      </c>
      <c r="F92" s="117"/>
      <c r="G92" s="117"/>
      <c r="H92" s="117"/>
      <c r="I92" s="117" t="s">
        <v>2</v>
      </c>
      <c r="J92" s="117"/>
      <c r="K92" s="117"/>
      <c r="L92" s="117"/>
      <c r="M92" s="117" t="s">
        <v>3</v>
      </c>
      <c r="N92" s="117"/>
      <c r="O92" s="117"/>
      <c r="P92" s="117"/>
      <c r="Q92" s="117" t="s">
        <v>4</v>
      </c>
      <c r="R92" s="117"/>
      <c r="S92" s="117"/>
      <c r="T92" s="117"/>
      <c r="U92" s="117" t="s">
        <v>5</v>
      </c>
      <c r="V92" s="117"/>
      <c r="W92" s="117"/>
      <c r="X92" s="117" t="s">
        <v>6</v>
      </c>
      <c r="Y92" s="117"/>
      <c r="Z92" s="117"/>
      <c r="AA92" s="117"/>
      <c r="AB92" s="117" t="s">
        <v>7</v>
      </c>
      <c r="AC92" s="117"/>
      <c r="AD92" s="117"/>
      <c r="AE92" s="117" t="s">
        <v>8</v>
      </c>
      <c r="AF92" s="117"/>
      <c r="AG92" s="117"/>
      <c r="AH92" s="117"/>
      <c r="AI92" s="117"/>
      <c r="AJ92" s="117" t="s">
        <v>9</v>
      </c>
      <c r="AK92" s="117"/>
      <c r="AL92" s="117"/>
      <c r="AM92" s="117" t="s">
        <v>10</v>
      </c>
      <c r="AN92" s="117"/>
      <c r="AO92" s="117"/>
      <c r="AP92" s="117"/>
      <c r="AQ92" s="101"/>
      <c r="AR92" s="140"/>
      <c r="AS92" s="141"/>
    </row>
    <row r="93" spans="1:45" s="6" customFormat="1" ht="11.25" customHeight="1" x14ac:dyDescent="0.2">
      <c r="A93" s="117"/>
      <c r="B93" s="117"/>
      <c r="C93" s="117"/>
      <c r="D93" s="22" t="s">
        <v>19</v>
      </c>
      <c r="E93" s="5">
        <v>1</v>
      </c>
      <c r="F93" s="5">
        <v>2</v>
      </c>
      <c r="G93" s="5">
        <v>3</v>
      </c>
      <c r="H93" s="5">
        <v>4</v>
      </c>
      <c r="I93" s="5">
        <v>5</v>
      </c>
      <c r="J93" s="5">
        <v>6</v>
      </c>
      <c r="K93" s="5">
        <v>7</v>
      </c>
      <c r="L93" s="5">
        <v>8</v>
      </c>
      <c r="M93" s="5">
        <v>9</v>
      </c>
      <c r="N93" s="5">
        <v>10</v>
      </c>
      <c r="O93" s="5">
        <v>11</v>
      </c>
      <c r="P93" s="5">
        <v>12</v>
      </c>
      <c r="Q93" s="5">
        <v>13</v>
      </c>
      <c r="R93" s="5">
        <v>14</v>
      </c>
      <c r="S93" s="5">
        <v>15</v>
      </c>
      <c r="T93" s="5">
        <v>16</v>
      </c>
      <c r="U93" s="5">
        <v>17</v>
      </c>
      <c r="V93" s="5">
        <v>18</v>
      </c>
      <c r="W93" s="5">
        <v>19</v>
      </c>
      <c r="X93" s="5">
        <v>20</v>
      </c>
      <c r="Y93" s="5">
        <v>21</v>
      </c>
      <c r="Z93" s="5">
        <v>22</v>
      </c>
      <c r="AA93" s="5">
        <v>23</v>
      </c>
      <c r="AB93" s="5">
        <v>24</v>
      </c>
      <c r="AC93" s="5">
        <v>25</v>
      </c>
      <c r="AD93" s="5">
        <v>26</v>
      </c>
      <c r="AE93" s="5">
        <v>27</v>
      </c>
      <c r="AF93" s="5">
        <v>28</v>
      </c>
      <c r="AG93" s="5">
        <v>29</v>
      </c>
      <c r="AH93" s="5">
        <v>30</v>
      </c>
      <c r="AI93" s="5">
        <v>31</v>
      </c>
      <c r="AJ93" s="5">
        <v>32</v>
      </c>
      <c r="AK93" s="5">
        <v>33</v>
      </c>
      <c r="AL93" s="5">
        <v>34</v>
      </c>
      <c r="AM93" s="5">
        <v>35</v>
      </c>
      <c r="AN93" s="5">
        <v>36</v>
      </c>
      <c r="AO93" s="5">
        <v>37</v>
      </c>
      <c r="AP93" s="5">
        <v>38</v>
      </c>
      <c r="AQ93" s="101"/>
      <c r="AR93" s="140"/>
      <c r="AS93" s="141"/>
    </row>
    <row r="94" spans="1:45" ht="12.75" customHeight="1" x14ac:dyDescent="0.2">
      <c r="A94" s="130" t="s">
        <v>25</v>
      </c>
      <c r="B94" s="89" t="s">
        <v>13</v>
      </c>
      <c r="C94" s="49">
        <v>9</v>
      </c>
      <c r="D94" s="50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93" t="s">
        <v>103</v>
      </c>
      <c r="R94" s="26"/>
      <c r="S94" s="26"/>
      <c r="T94" s="93" t="s">
        <v>103</v>
      </c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42"/>
      <c r="AN94" s="42"/>
      <c r="AO94" s="42"/>
      <c r="AP94" s="42"/>
      <c r="AQ94" s="7">
        <v>2</v>
      </c>
      <c r="AR94" s="3">
        <f>34*3</f>
        <v>102</v>
      </c>
      <c r="AS94" s="8">
        <f t="shared" ref="AS94:AS102" si="27">AQ94/AR94</f>
        <v>1.9607843137254902E-2</v>
      </c>
    </row>
    <row r="95" spans="1:45" ht="12.75" customHeight="1" x14ac:dyDescent="0.2">
      <c r="A95" s="130"/>
      <c r="B95" s="89" t="s">
        <v>27</v>
      </c>
      <c r="C95" s="49">
        <v>9</v>
      </c>
      <c r="D95" s="50"/>
      <c r="E95" s="26"/>
      <c r="F95" s="26"/>
      <c r="G95" s="26"/>
      <c r="H95" s="26"/>
      <c r="I95" s="26"/>
      <c r="J95" s="26"/>
      <c r="K95" s="26"/>
      <c r="L95" s="26"/>
      <c r="M95" s="26"/>
      <c r="N95" s="93" t="s">
        <v>103</v>
      </c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42"/>
      <c r="AN95" s="42"/>
      <c r="AO95" s="42"/>
      <c r="AP95" s="42"/>
      <c r="AQ95" s="7">
        <v>1</v>
      </c>
      <c r="AR95" s="3">
        <f t="shared" ref="AR95:AR98" si="28">34*3</f>
        <v>102</v>
      </c>
      <c r="AS95" s="8">
        <f t="shared" si="27"/>
        <v>9.8039215686274508E-3</v>
      </c>
    </row>
    <row r="96" spans="1:45" x14ac:dyDescent="0.2">
      <c r="A96" s="130"/>
      <c r="B96" s="89" t="s">
        <v>12</v>
      </c>
      <c r="C96" s="49">
        <v>9</v>
      </c>
      <c r="D96" s="48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93" t="s">
        <v>103</v>
      </c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42"/>
      <c r="AN96" s="42"/>
      <c r="AO96" s="42"/>
      <c r="AP96" s="42"/>
      <c r="AQ96" s="7">
        <v>1</v>
      </c>
      <c r="AR96" s="3">
        <f t="shared" si="28"/>
        <v>102</v>
      </c>
      <c r="AS96" s="8">
        <f t="shared" si="27"/>
        <v>9.8039215686274508E-3</v>
      </c>
    </row>
    <row r="97" spans="1:45" ht="12.75" customHeight="1" x14ac:dyDescent="0.2">
      <c r="A97" s="130"/>
      <c r="B97" s="89" t="s">
        <v>81</v>
      </c>
      <c r="C97" s="49">
        <v>9</v>
      </c>
      <c r="D97" s="50"/>
      <c r="E97" s="26"/>
      <c r="F97" s="26"/>
      <c r="G97" s="26"/>
      <c r="H97" s="43"/>
      <c r="I97" s="41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42"/>
      <c r="AN97" s="42"/>
      <c r="AO97" s="42"/>
      <c r="AP97" s="42"/>
      <c r="AQ97" s="7">
        <f>SUM(E97:AP97)</f>
        <v>0</v>
      </c>
      <c r="AR97" s="3">
        <f t="shared" si="28"/>
        <v>102</v>
      </c>
      <c r="AS97" s="8">
        <f t="shared" si="27"/>
        <v>0</v>
      </c>
    </row>
    <row r="98" spans="1:45" x14ac:dyDescent="0.2">
      <c r="A98" s="130"/>
      <c r="B98" s="89" t="s">
        <v>82</v>
      </c>
      <c r="C98" s="49">
        <v>9</v>
      </c>
      <c r="D98" s="50"/>
      <c r="E98" s="26"/>
      <c r="F98" s="26"/>
      <c r="G98" s="26"/>
      <c r="H98" s="26"/>
      <c r="I98" s="26"/>
      <c r="J98" s="93">
        <v>1</v>
      </c>
      <c r="K98" s="26"/>
      <c r="L98" s="26"/>
      <c r="M98" s="26"/>
      <c r="N98" s="26"/>
      <c r="O98" s="26"/>
      <c r="P98" s="26"/>
      <c r="Q98" s="26"/>
      <c r="R98" s="93">
        <v>1</v>
      </c>
      <c r="S98" s="26"/>
      <c r="T98" s="26"/>
      <c r="U98" s="26"/>
      <c r="V98" s="26"/>
      <c r="W98" s="26"/>
      <c r="X98" s="26"/>
      <c r="Y98" s="93">
        <v>1</v>
      </c>
      <c r="Z98" s="26"/>
      <c r="AA98" s="26"/>
      <c r="AB98" s="26"/>
      <c r="AC98" s="26"/>
      <c r="AD98" s="93">
        <v>1</v>
      </c>
      <c r="AE98" s="26"/>
      <c r="AF98" s="26"/>
      <c r="AG98" s="26"/>
      <c r="AH98" s="26"/>
      <c r="AI98" s="42"/>
      <c r="AJ98" s="95">
        <v>1</v>
      </c>
      <c r="AK98" s="26"/>
      <c r="AL98" s="93">
        <v>1</v>
      </c>
      <c r="AM98" s="42"/>
      <c r="AN98" s="42"/>
      <c r="AO98" s="42"/>
      <c r="AP98" s="42"/>
      <c r="AQ98" s="7">
        <f>SUM(E98:AP98)</f>
        <v>6</v>
      </c>
      <c r="AR98" s="3">
        <f t="shared" si="28"/>
        <v>102</v>
      </c>
      <c r="AS98" s="8">
        <f t="shared" si="27"/>
        <v>5.8823529411764705E-2</v>
      </c>
    </row>
    <row r="99" spans="1:45" x14ac:dyDescent="0.2">
      <c r="A99" s="130"/>
      <c r="B99" s="89" t="s">
        <v>34</v>
      </c>
      <c r="C99" s="49">
        <v>9</v>
      </c>
      <c r="D99" s="48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93">
        <v>1</v>
      </c>
      <c r="S99" s="26"/>
      <c r="T99" s="26"/>
      <c r="U99" s="26"/>
      <c r="V99" s="26"/>
      <c r="W99" s="26"/>
      <c r="X99" s="93">
        <v>1</v>
      </c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42"/>
      <c r="AJ99" s="42"/>
      <c r="AK99" s="26"/>
      <c r="AL99" s="26"/>
      <c r="AM99" s="42"/>
      <c r="AN99" s="42"/>
      <c r="AO99" s="42"/>
      <c r="AP99" s="42"/>
      <c r="AQ99" s="7">
        <f>SUM(E99:AP99)</f>
        <v>2</v>
      </c>
      <c r="AR99" s="3">
        <f t="shared" ref="AR99" si="29">34*1</f>
        <v>34</v>
      </c>
      <c r="AS99" s="8">
        <f t="shared" si="27"/>
        <v>5.8823529411764705E-2</v>
      </c>
    </row>
    <row r="100" spans="1:45" x14ac:dyDescent="0.2">
      <c r="A100" s="130"/>
      <c r="B100" s="89" t="s">
        <v>31</v>
      </c>
      <c r="C100" s="49">
        <v>9</v>
      </c>
      <c r="D100" s="48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93">
        <v>1</v>
      </c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42"/>
      <c r="AJ100" s="42"/>
      <c r="AK100" s="26"/>
      <c r="AL100" s="26"/>
      <c r="AM100" s="42"/>
      <c r="AN100" s="42"/>
      <c r="AO100" s="42"/>
      <c r="AP100" s="42"/>
      <c r="AQ100" s="7">
        <f>SUM(E100:AP100)</f>
        <v>1</v>
      </c>
      <c r="AR100" s="3">
        <f>34*1</f>
        <v>34</v>
      </c>
      <c r="AS100" s="8">
        <f t="shared" si="27"/>
        <v>2.9411764705882353E-2</v>
      </c>
    </row>
    <row r="101" spans="1:45" x14ac:dyDescent="0.2">
      <c r="A101" s="130"/>
      <c r="B101" s="89" t="s">
        <v>29</v>
      </c>
      <c r="C101" s="49">
        <v>9</v>
      </c>
      <c r="D101" s="48"/>
      <c r="E101" s="26"/>
      <c r="F101" s="26"/>
      <c r="G101" s="26"/>
      <c r="H101" s="26"/>
      <c r="I101" s="26"/>
      <c r="J101" s="26"/>
      <c r="K101" s="26"/>
      <c r="L101" s="93" t="s">
        <v>103</v>
      </c>
      <c r="M101" s="26"/>
      <c r="N101" s="26"/>
      <c r="O101" s="26"/>
      <c r="P101" s="26"/>
      <c r="Q101" s="26"/>
      <c r="R101" s="26"/>
      <c r="S101" s="26"/>
      <c r="T101" s="93" t="s">
        <v>103</v>
      </c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42"/>
      <c r="AJ101" s="42"/>
      <c r="AK101" s="26"/>
      <c r="AL101" s="26"/>
      <c r="AM101" s="42"/>
      <c r="AN101" s="42"/>
      <c r="AO101" s="42"/>
      <c r="AP101" s="42"/>
      <c r="AQ101" s="7">
        <v>2</v>
      </c>
      <c r="AR101" s="3">
        <f>34*2</f>
        <v>68</v>
      </c>
      <c r="AS101" s="8">
        <f t="shared" si="27"/>
        <v>2.9411764705882353E-2</v>
      </c>
    </row>
    <row r="102" spans="1:45" x14ac:dyDescent="0.2">
      <c r="A102" s="130"/>
      <c r="B102" s="89" t="s">
        <v>33</v>
      </c>
      <c r="C102" s="49">
        <v>9</v>
      </c>
      <c r="D102" s="48"/>
      <c r="E102" s="26"/>
      <c r="F102" s="26"/>
      <c r="G102" s="26"/>
      <c r="H102" s="26"/>
      <c r="I102" s="26"/>
      <c r="J102" s="26"/>
      <c r="K102" s="26"/>
      <c r="L102" s="26"/>
      <c r="M102" s="26"/>
      <c r="N102" s="93" t="s">
        <v>103</v>
      </c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42"/>
      <c r="AJ102" s="42"/>
      <c r="AK102" s="26"/>
      <c r="AL102" s="26"/>
      <c r="AM102" s="42"/>
      <c r="AN102" s="42"/>
      <c r="AO102" s="42"/>
      <c r="AP102" s="42"/>
      <c r="AQ102" s="7">
        <v>1</v>
      </c>
      <c r="AR102" s="3">
        <f>34*3</f>
        <v>102</v>
      </c>
      <c r="AS102" s="8">
        <f t="shared" si="27"/>
        <v>9.8039215686274508E-3</v>
      </c>
    </row>
    <row r="103" spans="1:45" ht="27" customHeight="1" x14ac:dyDescent="0.2">
      <c r="A103" s="65"/>
      <c r="B103" s="66"/>
      <c r="C103" s="66"/>
      <c r="D103" s="66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5"/>
      <c r="AN103" s="65"/>
      <c r="AO103" s="65"/>
      <c r="AP103" s="65"/>
      <c r="AQ103" s="65"/>
      <c r="AR103" s="65"/>
      <c r="AS103" s="65"/>
    </row>
    <row r="104" spans="1:45" ht="111.75" customHeight="1" x14ac:dyDescent="0.2">
      <c r="A104" s="143" t="s">
        <v>39</v>
      </c>
      <c r="B104" s="144"/>
      <c r="C104" s="144"/>
      <c r="D104" s="145"/>
      <c r="E104" s="120" t="s">
        <v>38</v>
      </c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01" t="s">
        <v>20</v>
      </c>
      <c r="AR104" s="140" t="s">
        <v>22</v>
      </c>
      <c r="AS104" s="141" t="s">
        <v>21</v>
      </c>
    </row>
    <row r="105" spans="1:45" ht="12.75" customHeight="1" x14ac:dyDescent="0.2">
      <c r="A105" s="111" t="s">
        <v>0</v>
      </c>
      <c r="B105" s="125"/>
      <c r="C105" s="112"/>
      <c r="D105" s="22" t="s">
        <v>18</v>
      </c>
      <c r="E105" s="117" t="s">
        <v>1</v>
      </c>
      <c r="F105" s="117"/>
      <c r="G105" s="117"/>
      <c r="H105" s="117"/>
      <c r="I105" s="117" t="s">
        <v>2</v>
      </c>
      <c r="J105" s="117"/>
      <c r="K105" s="117"/>
      <c r="L105" s="117"/>
      <c r="M105" s="117" t="s">
        <v>3</v>
      </c>
      <c r="N105" s="117"/>
      <c r="O105" s="117"/>
      <c r="P105" s="117"/>
      <c r="Q105" s="117" t="s">
        <v>4</v>
      </c>
      <c r="R105" s="117"/>
      <c r="S105" s="117"/>
      <c r="T105" s="117"/>
      <c r="U105" s="117" t="s">
        <v>5</v>
      </c>
      <c r="V105" s="117"/>
      <c r="W105" s="117"/>
      <c r="X105" s="117" t="s">
        <v>6</v>
      </c>
      <c r="Y105" s="117"/>
      <c r="Z105" s="117"/>
      <c r="AA105" s="117"/>
      <c r="AB105" s="117" t="s">
        <v>7</v>
      </c>
      <c r="AC105" s="117"/>
      <c r="AD105" s="117"/>
      <c r="AE105" s="117" t="s">
        <v>8</v>
      </c>
      <c r="AF105" s="117"/>
      <c r="AG105" s="117"/>
      <c r="AH105" s="117"/>
      <c r="AI105" s="117"/>
      <c r="AJ105" s="117" t="s">
        <v>9</v>
      </c>
      <c r="AK105" s="117"/>
      <c r="AL105" s="117"/>
      <c r="AM105" s="117" t="s">
        <v>10</v>
      </c>
      <c r="AN105" s="117"/>
      <c r="AO105" s="117"/>
      <c r="AP105" s="117"/>
      <c r="AQ105" s="101"/>
      <c r="AR105" s="140"/>
      <c r="AS105" s="141"/>
    </row>
    <row r="106" spans="1:45" x14ac:dyDescent="0.2">
      <c r="A106" s="113"/>
      <c r="B106" s="126"/>
      <c r="C106" s="114"/>
      <c r="D106" s="22" t="s">
        <v>19</v>
      </c>
      <c r="E106" s="5">
        <v>1</v>
      </c>
      <c r="F106" s="5">
        <v>2</v>
      </c>
      <c r="G106" s="5">
        <v>3</v>
      </c>
      <c r="H106" s="5">
        <v>4</v>
      </c>
      <c r="I106" s="5">
        <v>5</v>
      </c>
      <c r="J106" s="5">
        <v>6</v>
      </c>
      <c r="K106" s="5">
        <v>7</v>
      </c>
      <c r="L106" s="5">
        <v>8</v>
      </c>
      <c r="M106" s="5">
        <v>9</v>
      </c>
      <c r="N106" s="5">
        <v>10</v>
      </c>
      <c r="O106" s="5">
        <v>11</v>
      </c>
      <c r="P106" s="5">
        <v>12</v>
      </c>
      <c r="Q106" s="5">
        <v>13</v>
      </c>
      <c r="R106" s="5">
        <v>14</v>
      </c>
      <c r="S106" s="5">
        <v>15</v>
      </c>
      <c r="T106" s="5">
        <v>16</v>
      </c>
      <c r="U106" s="5">
        <v>17</v>
      </c>
      <c r="V106" s="5">
        <v>18</v>
      </c>
      <c r="W106" s="5">
        <v>19</v>
      </c>
      <c r="X106" s="5">
        <v>20</v>
      </c>
      <c r="Y106" s="5">
        <v>21</v>
      </c>
      <c r="Z106" s="5">
        <v>22</v>
      </c>
      <c r="AA106" s="5">
        <v>23</v>
      </c>
      <c r="AB106" s="5">
        <v>24</v>
      </c>
      <c r="AC106" s="5">
        <v>25</v>
      </c>
      <c r="AD106" s="5">
        <v>26</v>
      </c>
      <c r="AE106" s="5">
        <v>27</v>
      </c>
      <c r="AF106" s="5">
        <v>28</v>
      </c>
      <c r="AG106" s="5">
        <v>29</v>
      </c>
      <c r="AH106" s="5">
        <v>30</v>
      </c>
      <c r="AI106" s="5">
        <v>31</v>
      </c>
      <c r="AJ106" s="5">
        <v>32</v>
      </c>
      <c r="AK106" s="5">
        <v>33</v>
      </c>
      <c r="AL106" s="5">
        <v>34</v>
      </c>
      <c r="AM106" s="5">
        <v>35</v>
      </c>
      <c r="AN106" s="5">
        <v>36</v>
      </c>
      <c r="AO106" s="5">
        <v>37</v>
      </c>
      <c r="AP106" s="5">
        <v>38</v>
      </c>
      <c r="AQ106" s="101"/>
      <c r="AR106" s="140"/>
      <c r="AS106" s="141"/>
    </row>
    <row r="107" spans="1:45" x14ac:dyDescent="0.2">
      <c r="A107" s="130" t="s">
        <v>25</v>
      </c>
      <c r="B107" s="89" t="s">
        <v>13</v>
      </c>
      <c r="C107" s="51">
        <v>10</v>
      </c>
      <c r="D107" s="50"/>
      <c r="E107" s="4"/>
      <c r="F107" s="26"/>
      <c r="G107" s="26"/>
      <c r="H107" s="26"/>
      <c r="I107" s="26"/>
      <c r="J107" s="26"/>
      <c r="K107" s="26"/>
      <c r="L107" s="26"/>
      <c r="M107" s="26"/>
      <c r="N107" s="26"/>
      <c r="O107" s="93" t="s">
        <v>103</v>
      </c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42"/>
      <c r="AN107" s="42"/>
      <c r="AO107" s="42"/>
      <c r="AP107" s="42"/>
      <c r="AQ107" s="7">
        <v>1</v>
      </c>
      <c r="AR107" s="79">
        <f>34*2</f>
        <v>68</v>
      </c>
      <c r="AS107" s="8">
        <f t="shared" ref="AS107:AS114" si="30">AQ107/AR107</f>
        <v>1.4705882352941176E-2</v>
      </c>
    </row>
    <row r="108" spans="1:45" x14ac:dyDescent="0.2">
      <c r="A108" s="130"/>
      <c r="B108" s="89" t="s">
        <v>27</v>
      </c>
      <c r="C108" s="51">
        <v>10</v>
      </c>
      <c r="D108" s="50"/>
      <c r="E108" s="4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93" t="s">
        <v>103</v>
      </c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42"/>
      <c r="AN108" s="42"/>
      <c r="AO108" s="42"/>
      <c r="AP108" s="42"/>
      <c r="AQ108" s="7">
        <v>1</v>
      </c>
      <c r="AR108" s="79">
        <f>34*3</f>
        <v>102</v>
      </c>
      <c r="AS108" s="8">
        <f t="shared" si="30"/>
        <v>9.8039215686274508E-3</v>
      </c>
    </row>
    <row r="109" spans="1:45" x14ac:dyDescent="0.2">
      <c r="A109" s="130"/>
      <c r="B109" s="89" t="s">
        <v>12</v>
      </c>
      <c r="C109" s="51">
        <v>10</v>
      </c>
      <c r="D109" s="48"/>
      <c r="E109" s="4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93" t="s">
        <v>103</v>
      </c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42"/>
      <c r="AN109" s="42"/>
      <c r="AO109" s="42"/>
      <c r="AP109" s="42"/>
      <c r="AQ109" s="7">
        <v>1</v>
      </c>
      <c r="AR109" s="79">
        <f t="shared" ref="AR109" si="31">34*3</f>
        <v>102</v>
      </c>
      <c r="AS109" s="8">
        <f t="shared" si="30"/>
        <v>9.8039215686274508E-3</v>
      </c>
    </row>
    <row r="110" spans="1:45" ht="38.25" customHeight="1" x14ac:dyDescent="0.2">
      <c r="A110" s="130"/>
      <c r="B110" s="89" t="s">
        <v>84</v>
      </c>
      <c r="C110" s="51">
        <v>10</v>
      </c>
      <c r="D110" s="50"/>
      <c r="E110" s="4"/>
      <c r="F110" s="26"/>
      <c r="G110" s="26"/>
      <c r="H110" s="43"/>
      <c r="I110" s="41"/>
      <c r="J110" s="93" t="s">
        <v>103</v>
      </c>
      <c r="K110" s="26"/>
      <c r="L110" s="26"/>
      <c r="M110" s="26"/>
      <c r="N110" s="93" t="s">
        <v>103</v>
      </c>
      <c r="O110" s="26"/>
      <c r="P110" s="26"/>
      <c r="Q110" s="26"/>
      <c r="R110" s="93" t="s">
        <v>103</v>
      </c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42"/>
      <c r="AN110" s="42"/>
      <c r="AO110" s="42"/>
      <c r="AP110" s="42"/>
      <c r="AQ110" s="7">
        <v>3</v>
      </c>
      <c r="AR110" s="79">
        <f>34*2</f>
        <v>68</v>
      </c>
      <c r="AS110" s="8">
        <f t="shared" si="30"/>
        <v>4.4117647058823532E-2</v>
      </c>
    </row>
    <row r="111" spans="1:45" x14ac:dyDescent="0.2">
      <c r="A111" s="130"/>
      <c r="B111" s="89" t="s">
        <v>82</v>
      </c>
      <c r="C111" s="51">
        <v>10</v>
      </c>
      <c r="D111" s="50"/>
      <c r="E111" s="4"/>
      <c r="F111" s="26"/>
      <c r="G111" s="26"/>
      <c r="H111" s="26"/>
      <c r="I111" s="26"/>
      <c r="J111" s="26"/>
      <c r="K111" s="26"/>
      <c r="L111" s="26"/>
      <c r="M111" s="93" t="s">
        <v>103</v>
      </c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42"/>
      <c r="AJ111" s="42"/>
      <c r="AK111" s="26"/>
      <c r="AL111" s="26"/>
      <c r="AM111" s="42"/>
      <c r="AN111" s="42"/>
      <c r="AO111" s="42"/>
      <c r="AP111" s="42"/>
      <c r="AQ111" s="7">
        <v>1</v>
      </c>
      <c r="AR111" s="79">
        <f t="shared" ref="AR111:AR112" si="32">34*2</f>
        <v>68</v>
      </c>
      <c r="AS111" s="8">
        <f t="shared" si="30"/>
        <v>1.4705882352941176E-2</v>
      </c>
    </row>
    <row r="112" spans="1:45" ht="25.5" customHeight="1" x14ac:dyDescent="0.2">
      <c r="A112" s="130"/>
      <c r="B112" s="89" t="s">
        <v>83</v>
      </c>
      <c r="C112" s="51">
        <v>10</v>
      </c>
      <c r="D112" s="48"/>
      <c r="E112" s="4"/>
      <c r="F112" s="26"/>
      <c r="G112" s="26"/>
      <c r="H112" s="26"/>
      <c r="I112" s="26"/>
      <c r="J112" s="26"/>
      <c r="K112" s="26"/>
      <c r="L112" s="26"/>
      <c r="M112" s="93" t="s">
        <v>103</v>
      </c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42"/>
      <c r="AJ112" s="42"/>
      <c r="AK112" s="26"/>
      <c r="AL112" s="26"/>
      <c r="AM112" s="42"/>
      <c r="AN112" s="42"/>
      <c r="AO112" s="42"/>
      <c r="AP112" s="42"/>
      <c r="AQ112" s="7">
        <v>1</v>
      </c>
      <c r="AR112" s="79">
        <f t="shared" si="32"/>
        <v>68</v>
      </c>
      <c r="AS112" s="8">
        <f t="shared" si="30"/>
        <v>1.4705882352941176E-2</v>
      </c>
    </row>
    <row r="113" spans="1:45" x14ac:dyDescent="0.2">
      <c r="A113" s="130"/>
      <c r="B113" s="89" t="s">
        <v>34</v>
      </c>
      <c r="C113" s="51">
        <v>10</v>
      </c>
      <c r="D113" s="50"/>
      <c r="E113" s="4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42"/>
      <c r="AJ113" s="42"/>
      <c r="AK113" s="26"/>
      <c r="AL113" s="26"/>
      <c r="AM113" s="42"/>
      <c r="AN113" s="42"/>
      <c r="AO113" s="42"/>
      <c r="AP113" s="42"/>
      <c r="AQ113" s="7">
        <f>SUM(E113:AP113)</f>
        <v>0</v>
      </c>
      <c r="AR113" s="79">
        <f>34*1</f>
        <v>34</v>
      </c>
      <c r="AS113" s="8">
        <f t="shared" si="30"/>
        <v>0</v>
      </c>
    </row>
    <row r="114" spans="1:45" x14ac:dyDescent="0.2">
      <c r="A114" s="130"/>
      <c r="B114" s="89" t="s">
        <v>33</v>
      </c>
      <c r="C114" s="51">
        <v>10</v>
      </c>
      <c r="D114" s="50"/>
      <c r="E114" s="4"/>
      <c r="F114" s="26"/>
      <c r="G114" s="26"/>
      <c r="H114" s="26"/>
      <c r="I114" s="26"/>
      <c r="J114" s="26"/>
      <c r="K114" s="26"/>
      <c r="L114" s="26"/>
      <c r="M114" s="26"/>
      <c r="N114" s="26"/>
      <c r="O114" s="93" t="s">
        <v>103</v>
      </c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42"/>
      <c r="AJ114" s="42"/>
      <c r="AK114" s="26"/>
      <c r="AL114" s="26"/>
      <c r="AM114" s="42"/>
      <c r="AN114" s="42"/>
      <c r="AO114" s="42"/>
      <c r="AP114" s="42"/>
      <c r="AQ114" s="7">
        <v>1</v>
      </c>
      <c r="AR114" s="79">
        <f>34*2</f>
        <v>68</v>
      </c>
      <c r="AS114" s="8">
        <f t="shared" si="30"/>
        <v>1.4705882352941176E-2</v>
      </c>
    </row>
    <row r="115" spans="1:45" ht="23.25" customHeight="1" x14ac:dyDescent="0.2">
      <c r="A115" s="65"/>
      <c r="B115" s="66"/>
      <c r="C115" s="66"/>
      <c r="D115" s="66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5"/>
      <c r="AN115" s="65"/>
      <c r="AO115" s="65"/>
      <c r="AP115" s="65"/>
      <c r="AQ115" s="65"/>
      <c r="AR115" s="65"/>
      <c r="AS115" s="65"/>
    </row>
    <row r="116" spans="1:45" ht="124.5" customHeight="1" x14ac:dyDescent="0.2">
      <c r="A116" s="143" t="s">
        <v>40</v>
      </c>
      <c r="B116" s="144"/>
      <c r="C116" s="144"/>
      <c r="D116" s="145"/>
      <c r="E116" s="120" t="s">
        <v>38</v>
      </c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40" t="s">
        <v>20</v>
      </c>
      <c r="AR116" s="140" t="s">
        <v>22</v>
      </c>
      <c r="AS116" s="141" t="s">
        <v>21</v>
      </c>
    </row>
    <row r="117" spans="1:45" ht="12" customHeight="1" x14ac:dyDescent="0.2">
      <c r="A117" s="111" t="s">
        <v>0</v>
      </c>
      <c r="B117" s="125"/>
      <c r="C117" s="112"/>
      <c r="D117" s="22" t="s">
        <v>18</v>
      </c>
      <c r="E117" s="117" t="s">
        <v>1</v>
      </c>
      <c r="F117" s="117"/>
      <c r="G117" s="117"/>
      <c r="H117" s="117"/>
      <c r="I117" s="117" t="s">
        <v>2</v>
      </c>
      <c r="J117" s="117"/>
      <c r="K117" s="117"/>
      <c r="L117" s="117"/>
      <c r="M117" s="117" t="s">
        <v>3</v>
      </c>
      <c r="N117" s="117"/>
      <c r="O117" s="117"/>
      <c r="P117" s="117"/>
      <c r="Q117" s="117" t="s">
        <v>4</v>
      </c>
      <c r="R117" s="117"/>
      <c r="S117" s="117"/>
      <c r="T117" s="117"/>
      <c r="U117" s="117" t="s">
        <v>5</v>
      </c>
      <c r="V117" s="117"/>
      <c r="W117" s="117"/>
      <c r="X117" s="117" t="s">
        <v>6</v>
      </c>
      <c r="Y117" s="117"/>
      <c r="Z117" s="117"/>
      <c r="AA117" s="117"/>
      <c r="AB117" s="117" t="s">
        <v>7</v>
      </c>
      <c r="AC117" s="117"/>
      <c r="AD117" s="117"/>
      <c r="AE117" s="117" t="s">
        <v>8</v>
      </c>
      <c r="AF117" s="117"/>
      <c r="AG117" s="117"/>
      <c r="AH117" s="117"/>
      <c r="AI117" s="117"/>
      <c r="AJ117" s="117" t="s">
        <v>9</v>
      </c>
      <c r="AK117" s="117"/>
      <c r="AL117" s="117"/>
      <c r="AM117" s="117" t="s">
        <v>10</v>
      </c>
      <c r="AN117" s="117"/>
      <c r="AO117" s="117"/>
      <c r="AP117" s="117"/>
      <c r="AQ117" s="140"/>
      <c r="AR117" s="140"/>
      <c r="AS117" s="141"/>
    </row>
    <row r="118" spans="1:45" hidden="1" x14ac:dyDescent="0.2">
      <c r="A118" s="113"/>
      <c r="B118" s="126"/>
      <c r="C118" s="114"/>
      <c r="D118" s="22" t="s">
        <v>19</v>
      </c>
      <c r="E118" s="5">
        <v>1</v>
      </c>
      <c r="F118" s="5">
        <v>2</v>
      </c>
      <c r="G118" s="5">
        <v>3</v>
      </c>
      <c r="H118" s="5">
        <v>4</v>
      </c>
      <c r="I118" s="5">
        <v>5</v>
      </c>
      <c r="J118" s="5">
        <v>6</v>
      </c>
      <c r="K118" s="5">
        <v>7</v>
      </c>
      <c r="L118" s="5">
        <v>8</v>
      </c>
      <c r="M118" s="5">
        <v>9</v>
      </c>
      <c r="N118" s="5">
        <v>10</v>
      </c>
      <c r="O118" s="5">
        <v>11</v>
      </c>
      <c r="P118" s="5">
        <v>12</v>
      </c>
      <c r="Q118" s="5">
        <v>13</v>
      </c>
      <c r="R118" s="5">
        <v>14</v>
      </c>
      <c r="S118" s="5">
        <v>15</v>
      </c>
      <c r="T118" s="5">
        <v>16</v>
      </c>
      <c r="U118" s="5">
        <v>17</v>
      </c>
      <c r="V118" s="5">
        <v>18</v>
      </c>
      <c r="W118" s="5">
        <v>19</v>
      </c>
      <c r="X118" s="5">
        <v>20</v>
      </c>
      <c r="Y118" s="5">
        <v>21</v>
      </c>
      <c r="Z118" s="5">
        <v>22</v>
      </c>
      <c r="AA118" s="5">
        <v>23</v>
      </c>
      <c r="AB118" s="5">
        <v>24</v>
      </c>
      <c r="AC118" s="5">
        <v>25</v>
      </c>
      <c r="AD118" s="5">
        <v>26</v>
      </c>
      <c r="AE118" s="5">
        <v>27</v>
      </c>
      <c r="AF118" s="5">
        <v>28</v>
      </c>
      <c r="AG118" s="5">
        <v>29</v>
      </c>
      <c r="AH118" s="5">
        <v>30</v>
      </c>
      <c r="AI118" s="5">
        <v>31</v>
      </c>
      <c r="AJ118" s="5">
        <v>32</v>
      </c>
      <c r="AK118" s="5">
        <v>33</v>
      </c>
      <c r="AL118" s="5">
        <v>34</v>
      </c>
      <c r="AM118" s="5">
        <v>35</v>
      </c>
      <c r="AN118" s="5">
        <v>36</v>
      </c>
      <c r="AO118" s="5">
        <v>37</v>
      </c>
      <c r="AP118" s="5">
        <v>38</v>
      </c>
      <c r="AQ118" s="140"/>
      <c r="AR118" s="140"/>
      <c r="AS118" s="141"/>
    </row>
    <row r="119" spans="1:45" x14ac:dyDescent="0.2">
      <c r="A119" s="130" t="s">
        <v>25</v>
      </c>
      <c r="B119" s="89" t="s">
        <v>13</v>
      </c>
      <c r="C119" s="56">
        <v>11</v>
      </c>
      <c r="D119" s="50"/>
      <c r="E119" s="5">
        <v>1</v>
      </c>
      <c r="F119" s="5">
        <v>2</v>
      </c>
      <c r="G119" s="5">
        <v>3</v>
      </c>
      <c r="H119" s="5">
        <v>4</v>
      </c>
      <c r="I119" s="5">
        <v>5</v>
      </c>
      <c r="J119" s="5">
        <v>6</v>
      </c>
      <c r="K119" s="5">
        <v>7</v>
      </c>
      <c r="L119" s="5">
        <v>8</v>
      </c>
      <c r="M119" s="5">
        <v>9</v>
      </c>
      <c r="N119" s="5">
        <v>10</v>
      </c>
      <c r="O119" s="5">
        <v>11</v>
      </c>
      <c r="P119" s="5">
        <v>12</v>
      </c>
      <c r="Q119" s="5">
        <v>13</v>
      </c>
      <c r="R119" s="5">
        <v>14</v>
      </c>
      <c r="S119" s="5">
        <v>15</v>
      </c>
      <c r="T119" s="5">
        <v>16</v>
      </c>
      <c r="U119" s="5">
        <v>17</v>
      </c>
      <c r="V119" s="5">
        <v>18</v>
      </c>
      <c r="W119" s="5">
        <v>19</v>
      </c>
      <c r="X119" s="5">
        <v>20</v>
      </c>
      <c r="Y119" s="5">
        <v>21</v>
      </c>
      <c r="Z119" s="5">
        <v>22</v>
      </c>
      <c r="AA119" s="5">
        <v>23</v>
      </c>
      <c r="AB119" s="5">
        <v>24</v>
      </c>
      <c r="AC119" s="5">
        <v>25</v>
      </c>
      <c r="AD119" s="5">
        <v>26</v>
      </c>
      <c r="AE119" s="5">
        <v>27</v>
      </c>
      <c r="AF119" s="5">
        <v>28</v>
      </c>
      <c r="AG119" s="5">
        <v>29</v>
      </c>
      <c r="AH119" s="5">
        <v>30</v>
      </c>
      <c r="AI119" s="5">
        <v>31</v>
      </c>
      <c r="AJ119" s="5">
        <v>32</v>
      </c>
      <c r="AK119" s="5">
        <v>33</v>
      </c>
      <c r="AL119" s="5">
        <v>34</v>
      </c>
      <c r="AM119" s="5">
        <v>35</v>
      </c>
      <c r="AN119" s="5">
        <v>36</v>
      </c>
      <c r="AO119" s="5">
        <v>37</v>
      </c>
      <c r="AP119" s="5">
        <v>38</v>
      </c>
      <c r="AQ119" s="7">
        <v>8</v>
      </c>
      <c r="AR119" s="79">
        <f>34*2</f>
        <v>68</v>
      </c>
      <c r="AS119" s="8">
        <f t="shared" ref="AS119:AS125" si="33">AQ119/AR119</f>
        <v>0.11764705882352941</v>
      </c>
    </row>
    <row r="120" spans="1:45" x14ac:dyDescent="0.2">
      <c r="A120" s="130"/>
      <c r="B120" s="89" t="s">
        <v>27</v>
      </c>
      <c r="C120" s="56">
        <v>11</v>
      </c>
      <c r="D120" s="50"/>
      <c r="E120" s="26"/>
      <c r="F120" s="26"/>
      <c r="G120" s="93" t="s">
        <v>103</v>
      </c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93" t="s">
        <v>103</v>
      </c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42"/>
      <c r="AN120" s="42"/>
      <c r="AO120" s="42"/>
      <c r="AP120" s="42"/>
      <c r="AQ120" s="7">
        <v>2</v>
      </c>
      <c r="AR120" s="79">
        <f>34*3</f>
        <v>102</v>
      </c>
      <c r="AS120" s="8">
        <f t="shared" si="33"/>
        <v>1.9607843137254902E-2</v>
      </c>
    </row>
    <row r="121" spans="1:45" x14ac:dyDescent="0.2">
      <c r="A121" s="130"/>
      <c r="B121" s="89" t="s">
        <v>12</v>
      </c>
      <c r="C121" s="56">
        <v>11</v>
      </c>
      <c r="D121" s="55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93" t="s">
        <v>103</v>
      </c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42"/>
      <c r="AN121" s="42"/>
      <c r="AO121" s="42"/>
      <c r="AP121" s="42"/>
      <c r="AQ121" s="7">
        <v>1</v>
      </c>
      <c r="AR121" s="79">
        <f t="shared" ref="AR121" si="34">34*3</f>
        <v>102</v>
      </c>
      <c r="AS121" s="8">
        <f t="shared" si="33"/>
        <v>9.8039215686274508E-3</v>
      </c>
    </row>
    <row r="122" spans="1:45" ht="44.25" customHeight="1" x14ac:dyDescent="0.2">
      <c r="A122" s="130"/>
      <c r="B122" s="89" t="s">
        <v>84</v>
      </c>
      <c r="C122" s="56">
        <v>11</v>
      </c>
      <c r="D122" s="50"/>
      <c r="E122" s="26"/>
      <c r="F122" s="26"/>
      <c r="G122" s="26"/>
      <c r="H122" s="43"/>
      <c r="I122" s="41"/>
      <c r="J122" s="93" t="s">
        <v>103</v>
      </c>
      <c r="K122" s="26"/>
      <c r="L122" s="26"/>
      <c r="M122" s="93" t="s">
        <v>103</v>
      </c>
      <c r="N122" s="26"/>
      <c r="O122" s="26"/>
      <c r="P122" s="26"/>
      <c r="Q122" s="26"/>
      <c r="R122" s="93" t="s">
        <v>103</v>
      </c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42"/>
      <c r="AN122" s="42"/>
      <c r="AO122" s="42"/>
      <c r="AP122" s="42"/>
      <c r="AQ122" s="7">
        <v>3</v>
      </c>
      <c r="AR122" s="79">
        <f>34*4</f>
        <v>136</v>
      </c>
      <c r="AS122" s="8">
        <f t="shared" si="33"/>
        <v>2.2058823529411766E-2</v>
      </c>
    </row>
    <row r="123" spans="1:45" x14ac:dyDescent="0.2">
      <c r="A123" s="130"/>
      <c r="B123" s="89" t="s">
        <v>82</v>
      </c>
      <c r="C123" s="56">
        <v>11</v>
      </c>
      <c r="D123" s="50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93" t="s">
        <v>103</v>
      </c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42"/>
      <c r="AJ123" s="42"/>
      <c r="AK123" s="26"/>
      <c r="AL123" s="26"/>
      <c r="AM123" s="42"/>
      <c r="AN123" s="42"/>
      <c r="AO123" s="42"/>
      <c r="AP123" s="42"/>
      <c r="AQ123" s="7">
        <f>SUM(E123:AP123)</f>
        <v>0</v>
      </c>
      <c r="AR123" s="79">
        <f>34*3</f>
        <v>102</v>
      </c>
      <c r="AS123" s="8">
        <f t="shared" si="33"/>
        <v>0</v>
      </c>
    </row>
    <row r="124" spans="1:45" x14ac:dyDescent="0.2">
      <c r="A124" s="130"/>
      <c r="B124" s="89" t="s">
        <v>34</v>
      </c>
      <c r="C124" s="56">
        <v>11</v>
      </c>
      <c r="D124" s="50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93">
        <v>1</v>
      </c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42"/>
      <c r="AJ124" s="42"/>
      <c r="AK124" s="26"/>
      <c r="AL124" s="26"/>
      <c r="AM124" s="42"/>
      <c r="AN124" s="42"/>
      <c r="AO124" s="42"/>
      <c r="AP124" s="42"/>
      <c r="AQ124" s="7">
        <f>SUM(E124:AP124)</f>
        <v>1</v>
      </c>
      <c r="AR124" s="79">
        <f t="shared" ref="AR124" si="35">34*1</f>
        <v>34</v>
      </c>
      <c r="AS124" s="8">
        <f t="shared" si="33"/>
        <v>2.9411764705882353E-2</v>
      </c>
    </row>
    <row r="125" spans="1:45" x14ac:dyDescent="0.2">
      <c r="A125" s="130"/>
      <c r="B125" s="89" t="s">
        <v>33</v>
      </c>
      <c r="C125" s="56">
        <v>11</v>
      </c>
      <c r="D125" s="50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93" t="s">
        <v>103</v>
      </c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42"/>
      <c r="AJ125" s="42"/>
      <c r="AK125" s="26"/>
      <c r="AL125" s="26"/>
      <c r="AM125" s="42"/>
      <c r="AN125" s="42"/>
      <c r="AO125" s="42"/>
      <c r="AP125" s="42"/>
      <c r="AQ125" s="7">
        <v>1</v>
      </c>
      <c r="AR125" s="79">
        <f>34*2</f>
        <v>68</v>
      </c>
      <c r="AS125" s="8">
        <f t="shared" si="33"/>
        <v>1.4705882352941176E-2</v>
      </c>
    </row>
    <row r="126" spans="1:45" ht="18.75" customHeight="1" x14ac:dyDescent="0.2">
      <c r="A126" s="65"/>
      <c r="B126" s="66"/>
      <c r="C126" s="66"/>
      <c r="D126" s="66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5"/>
      <c r="AN126" s="65"/>
      <c r="AO126" s="65"/>
      <c r="AP126" s="65"/>
      <c r="AQ126" s="65"/>
      <c r="AR126" s="65"/>
      <c r="AS126" s="65"/>
    </row>
  </sheetData>
  <mergeCells count="205">
    <mergeCell ref="A29:D29"/>
    <mergeCell ref="A107:A114"/>
    <mergeCell ref="A105:C106"/>
    <mergeCell ref="A104:D104"/>
    <mergeCell ref="AM54:AP54"/>
    <mergeCell ref="A53:D53"/>
    <mergeCell ref="E53:AP53"/>
    <mergeCell ref="A32:A34"/>
    <mergeCell ref="A45:C46"/>
    <mergeCell ref="A67:A75"/>
    <mergeCell ref="A56:A62"/>
    <mergeCell ref="A92:C93"/>
    <mergeCell ref="E92:H92"/>
    <mergeCell ref="I92:L92"/>
    <mergeCell ref="M92:P92"/>
    <mergeCell ref="A80:A89"/>
    <mergeCell ref="AM92:AP92"/>
    <mergeCell ref="A91:D91"/>
    <mergeCell ref="E91:AP91"/>
    <mergeCell ref="AM45:AP45"/>
    <mergeCell ref="U54:W54"/>
    <mergeCell ref="A12:A19"/>
    <mergeCell ref="AC3:AM5"/>
    <mergeCell ref="A7:B7"/>
    <mergeCell ref="C7:D7"/>
    <mergeCell ref="A52:D52"/>
    <mergeCell ref="A47:A51"/>
    <mergeCell ref="E44:AP44"/>
    <mergeCell ref="AN3:AO5"/>
    <mergeCell ref="A24:A27"/>
    <mergeCell ref="B4:C4"/>
    <mergeCell ref="G3:W3"/>
    <mergeCell ref="G5:W7"/>
    <mergeCell ref="AP4:AQ4"/>
    <mergeCell ref="AP5:AQ5"/>
    <mergeCell ref="X6:AB6"/>
    <mergeCell ref="AQ44:AQ46"/>
    <mergeCell ref="AQ29:AQ31"/>
    <mergeCell ref="AQ36:AQ38"/>
    <mergeCell ref="AQ21:AQ23"/>
    <mergeCell ref="Q30:T30"/>
    <mergeCell ref="U30:W30"/>
    <mergeCell ref="E29:AP29"/>
    <mergeCell ref="X30:AA30"/>
    <mergeCell ref="AB30:AD30"/>
    <mergeCell ref="AS36:AS38"/>
    <mergeCell ref="A37:B38"/>
    <mergeCell ref="C37:C38"/>
    <mergeCell ref="E37:H37"/>
    <mergeCell ref="I37:L37"/>
    <mergeCell ref="M37:P37"/>
    <mergeCell ref="Q37:T37"/>
    <mergeCell ref="U37:W37"/>
    <mergeCell ref="A36:D36"/>
    <mergeCell ref="E36:AP36"/>
    <mergeCell ref="X37:AA37"/>
    <mergeCell ref="AB37:AD37"/>
    <mergeCell ref="AE37:AI37"/>
    <mergeCell ref="AJ37:AL37"/>
    <mergeCell ref="AM37:AP37"/>
    <mergeCell ref="AS116:AS118"/>
    <mergeCell ref="E117:H117"/>
    <mergeCell ref="I117:L117"/>
    <mergeCell ref="M117:P117"/>
    <mergeCell ref="Q117:T117"/>
    <mergeCell ref="U117:W117"/>
    <mergeCell ref="X117:AA117"/>
    <mergeCell ref="AB117:AD117"/>
    <mergeCell ref="E116:AP116"/>
    <mergeCell ref="AQ116:AQ118"/>
    <mergeCell ref="AE117:AI117"/>
    <mergeCell ref="AJ117:AL117"/>
    <mergeCell ref="C30:C31"/>
    <mergeCell ref="E30:H30"/>
    <mergeCell ref="I30:L30"/>
    <mergeCell ref="M30:P30"/>
    <mergeCell ref="A44:D44"/>
    <mergeCell ref="A119:A125"/>
    <mergeCell ref="AR116:AR118"/>
    <mergeCell ref="A117:C118"/>
    <mergeCell ref="A116:D116"/>
    <mergeCell ref="AR36:AR38"/>
    <mergeCell ref="AE30:AI30"/>
    <mergeCell ref="AJ30:AL30"/>
    <mergeCell ref="AM30:AP30"/>
    <mergeCell ref="AM117:AP117"/>
    <mergeCell ref="AS104:AS106"/>
    <mergeCell ref="E105:H105"/>
    <mergeCell ref="I105:L105"/>
    <mergeCell ref="M105:P105"/>
    <mergeCell ref="Q105:T105"/>
    <mergeCell ref="A94:A102"/>
    <mergeCell ref="Q92:T92"/>
    <mergeCell ref="U92:W92"/>
    <mergeCell ref="X92:AA92"/>
    <mergeCell ref="AB92:AD92"/>
    <mergeCell ref="AE92:AI92"/>
    <mergeCell ref="AJ92:AL92"/>
    <mergeCell ref="U105:W105"/>
    <mergeCell ref="X105:AA105"/>
    <mergeCell ref="AB105:AD105"/>
    <mergeCell ref="AE105:AI105"/>
    <mergeCell ref="AJ105:AL105"/>
    <mergeCell ref="AM105:AP105"/>
    <mergeCell ref="E104:AP104"/>
    <mergeCell ref="AQ104:AQ106"/>
    <mergeCell ref="AR104:AR106"/>
    <mergeCell ref="AR91:AR93"/>
    <mergeCell ref="AS91:AS93"/>
    <mergeCell ref="AR77:AR79"/>
    <mergeCell ref="AS77:AS79"/>
    <mergeCell ref="A78:C79"/>
    <mergeCell ref="E78:H78"/>
    <mergeCell ref="I78:L78"/>
    <mergeCell ref="M78:P78"/>
    <mergeCell ref="Q78:T78"/>
    <mergeCell ref="U78:W78"/>
    <mergeCell ref="X78:AA78"/>
    <mergeCell ref="AB78:AD78"/>
    <mergeCell ref="AE78:AI78"/>
    <mergeCell ref="AJ78:AL78"/>
    <mergeCell ref="AM78:AP78"/>
    <mergeCell ref="A77:D77"/>
    <mergeCell ref="E77:AP77"/>
    <mergeCell ref="AQ77:AQ79"/>
    <mergeCell ref="A22:B23"/>
    <mergeCell ref="C22:C23"/>
    <mergeCell ref="A21:D21"/>
    <mergeCell ref="E21:AP21"/>
    <mergeCell ref="AR53:AR55"/>
    <mergeCell ref="AR64:AR66"/>
    <mergeCell ref="AS64:AS66"/>
    <mergeCell ref="A65:C66"/>
    <mergeCell ref="E65:H65"/>
    <mergeCell ref="I65:L65"/>
    <mergeCell ref="M65:P65"/>
    <mergeCell ref="Q65:T65"/>
    <mergeCell ref="U65:W65"/>
    <mergeCell ref="X65:AA65"/>
    <mergeCell ref="AB65:AD65"/>
    <mergeCell ref="AE65:AI65"/>
    <mergeCell ref="AJ65:AL65"/>
    <mergeCell ref="AM65:AP65"/>
    <mergeCell ref="A64:D64"/>
    <mergeCell ref="E64:AP64"/>
    <mergeCell ref="AQ64:AQ66"/>
    <mergeCell ref="AR29:AR31"/>
    <mergeCell ref="AS29:AS31"/>
    <mergeCell ref="A30:B31"/>
    <mergeCell ref="AS53:AS55"/>
    <mergeCell ref="A54:C55"/>
    <mergeCell ref="E54:H54"/>
    <mergeCell ref="I54:L54"/>
    <mergeCell ref="M54:P54"/>
    <mergeCell ref="Q54:T54"/>
    <mergeCell ref="A39:A42"/>
    <mergeCell ref="AR44:AR46"/>
    <mergeCell ref="AS44:AS46"/>
    <mergeCell ref="M45:P45"/>
    <mergeCell ref="Q45:T45"/>
    <mergeCell ref="U45:W45"/>
    <mergeCell ref="E45:H45"/>
    <mergeCell ref="AJ54:AL54"/>
    <mergeCell ref="I45:L45"/>
    <mergeCell ref="X45:AA45"/>
    <mergeCell ref="AB45:AD45"/>
    <mergeCell ref="AE45:AI45"/>
    <mergeCell ref="AJ45:AL45"/>
    <mergeCell ref="X54:AA54"/>
    <mergeCell ref="AB54:AD54"/>
    <mergeCell ref="AE54:AI54"/>
    <mergeCell ref="AQ53:AQ55"/>
    <mergeCell ref="AS21:AS23"/>
    <mergeCell ref="E22:H22"/>
    <mergeCell ref="I22:L22"/>
    <mergeCell ref="M22:P22"/>
    <mergeCell ref="Q22:T22"/>
    <mergeCell ref="U22:W22"/>
    <mergeCell ref="X22:AA22"/>
    <mergeCell ref="AB22:AD22"/>
    <mergeCell ref="AE22:AI22"/>
    <mergeCell ref="AQ91:AQ93"/>
    <mergeCell ref="X3:AB3"/>
    <mergeCell ref="X4:AB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21:AR23"/>
    <mergeCell ref="AJ22:AL22"/>
    <mergeCell ref="AM22:AP22"/>
    <mergeCell ref="A20:D20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20" max="50" man="1"/>
    <brk id="28" max="50" man="1"/>
    <brk id="35" max="50" man="1"/>
    <brk id="43" max="50" man="1"/>
    <brk id="52" max="16383" man="1"/>
    <brk id="63" max="16383" man="1"/>
    <brk id="76" max="16383" man="1"/>
    <brk id="90" max="16383" man="1"/>
    <brk id="103" max="50" man="1"/>
    <brk id="115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2025-07-31T04:29:37Z</cp:lastPrinted>
  <dcterms:created xsi:type="dcterms:W3CDTF">2024-09-28T08:38:22Z</dcterms:created>
  <dcterms:modified xsi:type="dcterms:W3CDTF">2025-10-08T09:43:15Z</dcterms:modified>
</cp:coreProperties>
</file>